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1553554A-121E-49AA-B8DA-CBD05141B0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asl" sheetId="1" r:id="rId1"/>
    <sheet name="prih" sheetId="2" r:id="rId2"/>
    <sheet name="ana" sheetId="3" r:id="rId3"/>
    <sheet name="ras" sheetId="4" r:id="rId4"/>
    <sheet name="fin" sheetId="5" r:id="rId5"/>
    <sheet name="ured" sheetId="6" r:id="rId6"/>
    <sheet name="razdjel 2" sheetId="8" r:id="rId7"/>
    <sheet name="Plan razvojnih programa" sheetId="9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1" i="8" l="1"/>
  <c r="D221" i="8"/>
  <c r="F221" i="8"/>
  <c r="H97" i="4" l="1"/>
  <c r="H92" i="4"/>
  <c r="H90" i="4"/>
  <c r="H76" i="4"/>
  <c r="H65" i="4"/>
  <c r="H47" i="4"/>
  <c r="H13" i="4"/>
  <c r="G125" i="4"/>
  <c r="G124" i="4"/>
  <c r="G115" i="4"/>
  <c r="G112" i="4"/>
  <c r="G109" i="4"/>
  <c r="G108" i="4"/>
  <c r="G107" i="4"/>
  <c r="G98" i="4"/>
  <c r="G97" i="4"/>
  <c r="G93" i="4"/>
  <c r="G92" i="4"/>
  <c r="G91" i="4"/>
  <c r="G90" i="4"/>
  <c r="G88" i="4"/>
  <c r="G86" i="4"/>
  <c r="G82" i="4"/>
  <c r="G81" i="4"/>
  <c r="G77" i="4"/>
  <c r="G76" i="4"/>
  <c r="G69" i="4"/>
  <c r="G68" i="4"/>
  <c r="G66" i="4"/>
  <c r="G65" i="4"/>
  <c r="G61" i="4"/>
  <c r="G60" i="4"/>
  <c r="G56" i="4"/>
  <c r="G55" i="4"/>
  <c r="G54" i="4"/>
  <c r="G53" i="4"/>
  <c r="G52" i="4"/>
  <c r="G51" i="4"/>
  <c r="G48" i="4"/>
  <c r="G47" i="4"/>
  <c r="G45" i="4"/>
  <c r="G44" i="4"/>
  <c r="G43" i="4"/>
  <c r="G42" i="4"/>
  <c r="G41" i="4"/>
  <c r="G40" i="4"/>
  <c r="G39" i="4"/>
  <c r="G38" i="4"/>
  <c r="G37" i="4"/>
  <c r="G34" i="4"/>
  <c r="G33" i="4"/>
  <c r="G32" i="4"/>
  <c r="G31" i="4"/>
  <c r="G30" i="4"/>
  <c r="G29" i="4"/>
  <c r="G26" i="4"/>
  <c r="G25" i="4"/>
  <c r="G24" i="4"/>
  <c r="G23" i="4"/>
  <c r="G19" i="4"/>
  <c r="G18" i="4"/>
  <c r="G17" i="4"/>
  <c r="G14" i="4"/>
  <c r="G13" i="4"/>
  <c r="G10" i="4"/>
  <c r="E100" i="4"/>
  <c r="E105" i="4"/>
  <c r="E84" i="4"/>
  <c r="E79" i="4"/>
  <c r="E71" i="4"/>
  <c r="E64" i="4"/>
  <c r="E58" i="4"/>
  <c r="E21" i="4"/>
  <c r="E8" i="4"/>
  <c r="E6" i="4" s="1"/>
  <c r="E4" i="4" s="1"/>
  <c r="I19" i="9" l="1"/>
  <c r="I15" i="9"/>
  <c r="I11" i="9"/>
  <c r="H9" i="5"/>
  <c r="H12" i="5"/>
  <c r="G12" i="5"/>
  <c r="G13" i="5"/>
  <c r="G20" i="5"/>
  <c r="G21" i="5"/>
  <c r="F16" i="5"/>
  <c r="G16" i="5" s="1"/>
  <c r="F8" i="5"/>
  <c r="H8" i="5" s="1"/>
  <c r="E16" i="5"/>
  <c r="E15" i="5" s="1"/>
  <c r="E8" i="5"/>
  <c r="E6" i="5" s="1"/>
  <c r="D16" i="5"/>
  <c r="D15" i="5" s="1"/>
  <c r="D8" i="5"/>
  <c r="D6" i="5" s="1"/>
  <c r="C16" i="5"/>
  <c r="C13" i="3"/>
  <c r="C14" i="3"/>
  <c r="C8" i="3"/>
  <c r="C6" i="3" s="1"/>
  <c r="C5" i="3" s="1"/>
  <c r="C9" i="3"/>
  <c r="F6" i="5" l="1"/>
  <c r="F15" i="5"/>
  <c r="G15" i="5" s="1"/>
  <c r="G8" i="5"/>
  <c r="H82" i="9"/>
  <c r="I82" i="9" s="1"/>
  <c r="G82" i="9"/>
  <c r="D64" i="9"/>
  <c r="B64" i="9"/>
  <c r="H38" i="9"/>
  <c r="G38" i="9"/>
  <c r="H23" i="9"/>
  <c r="H24" i="9" s="1"/>
  <c r="G23" i="9"/>
  <c r="G24" i="9" s="1"/>
  <c r="H6" i="5" l="1"/>
  <c r="G6" i="5"/>
  <c r="H83" i="9"/>
  <c r="I83" i="9" s="1"/>
  <c r="G83" i="9"/>
  <c r="G84" i="9" s="1"/>
  <c r="H84" i="9"/>
  <c r="I84" i="9" s="1"/>
  <c r="G10" i="2"/>
  <c r="G11" i="2"/>
  <c r="G14" i="2"/>
  <c r="G15" i="2"/>
  <c r="G18" i="2"/>
  <c r="G19" i="2"/>
  <c r="G23" i="2"/>
  <c r="G24" i="2"/>
  <c r="G27" i="2"/>
  <c r="G29" i="2"/>
  <c r="G30" i="2"/>
  <c r="G32" i="2"/>
  <c r="G33" i="2"/>
  <c r="G34" i="2"/>
  <c r="G35" i="2"/>
  <c r="G39" i="2"/>
  <c r="G40" i="2"/>
  <c r="G43" i="2"/>
  <c r="G44" i="2"/>
  <c r="G45" i="2"/>
  <c r="G46" i="2"/>
  <c r="G49" i="2"/>
  <c r="G50" i="2"/>
  <c r="G55" i="2"/>
  <c r="G56" i="2"/>
  <c r="G59" i="2"/>
  <c r="G60" i="2"/>
  <c r="G63" i="2"/>
  <c r="G64" i="2"/>
  <c r="G71" i="2"/>
  <c r="G72" i="2"/>
  <c r="G74" i="2"/>
  <c r="G75" i="2"/>
  <c r="G76" i="2"/>
  <c r="G80" i="2"/>
  <c r="G81" i="2"/>
  <c r="G82" i="2"/>
  <c r="G84" i="2"/>
  <c r="G85" i="2"/>
  <c r="G86" i="2"/>
  <c r="H85" i="2"/>
  <c r="H84" i="2"/>
  <c r="H81" i="2"/>
  <c r="H80" i="2"/>
  <c r="H75" i="2"/>
  <c r="H74" i="2"/>
  <c r="H34" i="2"/>
  <c r="H29" i="2"/>
  <c r="H10" i="2"/>
  <c r="E78" i="2"/>
  <c r="E66" i="2"/>
  <c r="E52" i="2"/>
  <c r="E37" i="2"/>
  <c r="E21" i="2"/>
  <c r="E9" i="2"/>
  <c r="E7" i="2" l="1"/>
  <c r="E6" i="2" s="1"/>
  <c r="G409" i="8"/>
  <c r="G403" i="8"/>
  <c r="G397" i="8"/>
  <c r="G373" i="8"/>
  <c r="G370" i="8"/>
  <c r="G369" i="8"/>
  <c r="G361" i="8"/>
  <c r="G358" i="8"/>
  <c r="G357" i="8"/>
  <c r="G355" i="8"/>
  <c r="G349" i="8"/>
  <c r="G343" i="8"/>
  <c r="G337" i="8"/>
  <c r="G331" i="8"/>
  <c r="G325" i="8"/>
  <c r="G321" i="8"/>
  <c r="G308" i="8"/>
  <c r="G305" i="8"/>
  <c r="G304" i="8"/>
  <c r="G302" i="8"/>
  <c r="G298" i="8"/>
  <c r="G297" i="8"/>
  <c r="G295" i="8"/>
  <c r="G292" i="8"/>
  <c r="G291" i="8"/>
  <c r="G289" i="8"/>
  <c r="G276" i="8"/>
  <c r="G275" i="8"/>
  <c r="G273" i="8"/>
  <c r="G259" i="8"/>
  <c r="G257" i="8"/>
  <c r="G253" i="8"/>
  <c r="G251" i="8"/>
  <c r="G239" i="8"/>
  <c r="G237" i="8"/>
  <c r="G222" i="8"/>
  <c r="G221" i="8"/>
  <c r="G219" i="8"/>
  <c r="G213" i="8"/>
  <c r="G202" i="8"/>
  <c r="G189" i="8"/>
  <c r="G181" i="8"/>
  <c r="G180" i="8"/>
  <c r="G175" i="8"/>
  <c r="G174" i="8"/>
  <c r="G172" i="8"/>
  <c r="G170" i="8"/>
  <c r="G169" i="8"/>
  <c r="G167" i="8"/>
  <c r="G164" i="8"/>
  <c r="G163" i="8"/>
  <c r="G161" i="8"/>
  <c r="G158" i="8"/>
  <c r="G157" i="8"/>
  <c r="G155" i="8"/>
  <c r="G150" i="8"/>
  <c r="G144" i="8"/>
  <c r="G142" i="8"/>
  <c r="G136" i="8"/>
  <c r="G134" i="8"/>
  <c r="G132" i="8"/>
  <c r="G126" i="8"/>
  <c r="G125" i="8"/>
  <c r="G123" i="8"/>
  <c r="G119" i="8"/>
  <c r="G118" i="8"/>
  <c r="G94" i="8"/>
  <c r="G93" i="8"/>
  <c r="G91" i="8"/>
  <c r="G83" i="8"/>
  <c r="G82" i="8"/>
  <c r="G80" i="8"/>
  <c r="G75" i="8"/>
  <c r="G74" i="8"/>
  <c r="G72" i="8"/>
  <c r="G57" i="8"/>
  <c r="G44" i="8"/>
  <c r="G43" i="8"/>
  <c r="G41" i="8"/>
  <c r="G38" i="8"/>
  <c r="G37" i="8"/>
  <c r="G35" i="8"/>
  <c r="G32" i="8"/>
  <c r="G31" i="8"/>
  <c r="G29" i="8"/>
  <c r="G26" i="8"/>
  <c r="G25" i="8"/>
  <c r="G23" i="8"/>
  <c r="G20" i="8"/>
  <c r="G19" i="8"/>
  <c r="G17" i="8"/>
  <c r="G14" i="8"/>
  <c r="G12" i="8"/>
  <c r="G508" i="6"/>
  <c r="G507" i="6"/>
  <c r="G505" i="6"/>
  <c r="G502" i="6"/>
  <c r="G501" i="6"/>
  <c r="G499" i="6"/>
  <c r="G496" i="6"/>
  <c r="G495" i="6"/>
  <c r="G493" i="6"/>
  <c r="G487" i="6"/>
  <c r="G481" i="6"/>
  <c r="G478" i="6"/>
  <c r="G477" i="6"/>
  <c r="G475" i="6"/>
  <c r="G470" i="6"/>
  <c r="G469" i="6"/>
  <c r="G459" i="6"/>
  <c r="G451" i="6"/>
  <c r="G450" i="6"/>
  <c r="G420" i="6"/>
  <c r="G411" i="6" l="1"/>
  <c r="G409" i="6"/>
  <c r="G400" i="6"/>
  <c r="G392" i="6"/>
  <c r="G386" i="6"/>
  <c r="G385" i="6"/>
  <c r="G383" i="6"/>
  <c r="G380" i="6"/>
  <c r="G379" i="6"/>
  <c r="G377" i="6"/>
  <c r="G374" i="6"/>
  <c r="G373" i="6"/>
  <c r="G371" i="6"/>
  <c r="G368" i="6"/>
  <c r="G367" i="6"/>
  <c r="G365" i="6"/>
  <c r="G348" i="6"/>
  <c r="G347" i="6"/>
  <c r="G341" i="6"/>
  <c r="G339" i="6"/>
  <c r="G336" i="6"/>
  <c r="G334" i="6"/>
  <c r="G322" i="6"/>
  <c r="G319" i="6"/>
  <c r="G318" i="6"/>
  <c r="G316" i="6"/>
  <c r="G298" i="6"/>
  <c r="G297" i="6"/>
  <c r="G295" i="6"/>
  <c r="G281" i="6"/>
  <c r="G280" i="6"/>
  <c r="G278" i="6"/>
  <c r="G275" i="6"/>
  <c r="G274" i="6"/>
  <c r="G272" i="6"/>
  <c r="G256" i="6"/>
  <c r="G255" i="6"/>
  <c r="G240" i="6"/>
  <c r="G239" i="6"/>
  <c r="G237" i="6"/>
  <c r="G234" i="6"/>
  <c r="G225" i="6"/>
  <c r="G224" i="6"/>
  <c r="G221" i="6"/>
  <c r="G220" i="6"/>
  <c r="G215" i="6"/>
  <c r="G214" i="6"/>
  <c r="G212" i="6"/>
  <c r="G206" i="6"/>
  <c r="G200" i="6"/>
  <c r="G173" i="6"/>
  <c r="G171" i="6"/>
  <c r="G163" i="6"/>
  <c r="G161" i="6"/>
  <c r="G155" i="6"/>
  <c r="G154" i="6"/>
  <c r="G151" i="6"/>
  <c r="G150" i="6"/>
  <c r="G147" i="6"/>
  <c r="G145" i="6"/>
  <c r="G118" i="6"/>
  <c r="G116" i="6"/>
  <c r="G87" i="6"/>
  <c r="G83" i="6"/>
  <c r="G18" i="6"/>
  <c r="G16" i="6"/>
  <c r="E367" i="8" l="1"/>
  <c r="E316" i="8"/>
  <c r="E314" i="8" s="1"/>
  <c r="E300" i="8"/>
  <c r="E243" i="8"/>
  <c r="E228" i="8"/>
  <c r="E230" i="8"/>
  <c r="G230" i="8" s="1"/>
  <c r="E187" i="8" l="1"/>
  <c r="E178" i="8"/>
  <c r="E149" i="8"/>
  <c r="E147" i="8" s="1"/>
  <c r="E141" i="8"/>
  <c r="E139" i="8" s="1"/>
  <c r="E131" i="8"/>
  <c r="E129" i="8" s="1"/>
  <c r="E107" i="8"/>
  <c r="E105" i="8" s="1"/>
  <c r="E78" i="8"/>
  <c r="E51" i="8"/>
  <c r="E49" i="8" s="1"/>
  <c r="E47" i="8" s="1"/>
  <c r="E11" i="8"/>
  <c r="E9" i="8" s="1"/>
  <c r="E7" i="8" s="1"/>
  <c r="E5" i="8" l="1"/>
  <c r="E103" i="8"/>
  <c r="E102" i="8" s="1"/>
  <c r="E473" i="6"/>
  <c r="E462" i="6"/>
  <c r="E454" i="6"/>
  <c r="E426" i="6"/>
  <c r="E416" i="6"/>
  <c r="E408" i="6"/>
  <c r="E406" i="6" s="1"/>
  <c r="E391" i="6"/>
  <c r="E389" i="6" s="1"/>
  <c r="E356" i="6" s="1"/>
  <c r="E345" i="6"/>
  <c r="E331" i="6"/>
  <c r="E329" i="6" s="1"/>
  <c r="E333" i="6"/>
  <c r="E286" i="6"/>
  <c r="E284" i="6" s="1"/>
  <c r="E270" i="6" s="1"/>
  <c r="E249" i="6"/>
  <c r="E230" i="6"/>
  <c r="E228" i="6" s="1"/>
  <c r="E218" i="6"/>
  <c r="E414" i="6" l="1"/>
  <c r="E404" i="6" s="1"/>
  <c r="E4" i="8"/>
  <c r="E198" i="6"/>
  <c r="E179" i="6"/>
  <c r="E170" i="6"/>
  <c r="E158" i="6"/>
  <c r="E160" i="6"/>
  <c r="E124" i="6"/>
  <c r="E115" i="6"/>
  <c r="E93" i="6"/>
  <c r="E95" i="6"/>
  <c r="E76" i="6"/>
  <c r="E113" i="6" l="1"/>
  <c r="E111" i="6" s="1"/>
  <c r="E168" i="6"/>
  <c r="E166" i="6" s="1"/>
  <c r="E69" i="6"/>
  <c r="E59" i="6" s="1"/>
  <c r="E24" i="6"/>
  <c r="E15" i="6"/>
  <c r="E13" i="6" s="1"/>
  <c r="E11" i="6" s="1"/>
  <c r="E9" i="6" s="1"/>
  <c r="E109" i="6" l="1"/>
  <c r="E8" i="6" s="1"/>
  <c r="F491" i="6"/>
  <c r="F490" i="6"/>
  <c r="G490" i="6" s="1"/>
  <c r="F489" i="6"/>
  <c r="G489" i="6" s="1"/>
  <c r="F485" i="6"/>
  <c r="F484" i="6"/>
  <c r="G484" i="6" s="1"/>
  <c r="F483" i="6"/>
  <c r="G483" i="6" s="1"/>
  <c r="F402" i="6"/>
  <c r="F401" i="6"/>
  <c r="G401" i="6" s="1"/>
  <c r="F396" i="6"/>
  <c r="G396" i="6" s="1"/>
  <c r="F394" i="6"/>
  <c r="F393" i="6"/>
  <c r="D391" i="6"/>
  <c r="D389" i="6" s="1"/>
  <c r="F391" i="6" l="1"/>
  <c r="G394" i="6"/>
  <c r="F352" i="6"/>
  <c r="F342" i="6"/>
  <c r="F333" i="6"/>
  <c r="G333" i="6" s="1"/>
  <c r="F325" i="6"/>
  <c r="G325" i="6" s="1"/>
  <c r="F324" i="6" l="1"/>
  <c r="G324" i="6" s="1"/>
  <c r="F343" i="6"/>
  <c r="G342" i="6"/>
  <c r="F351" i="6"/>
  <c r="G351" i="6" s="1"/>
  <c r="G352" i="6"/>
  <c r="F389" i="6"/>
  <c r="G389" i="6" s="1"/>
  <c r="G391" i="6"/>
  <c r="F431" i="6"/>
  <c r="G431" i="6" s="1"/>
  <c r="F427" i="6"/>
  <c r="F473" i="6"/>
  <c r="G473" i="6" s="1"/>
  <c r="F465" i="6"/>
  <c r="F464" i="6" s="1"/>
  <c r="F462" i="6" s="1"/>
  <c r="G462" i="6" s="1"/>
  <c r="F455" i="6"/>
  <c r="F444" i="6"/>
  <c r="G444" i="6" s="1"/>
  <c r="F437" i="6"/>
  <c r="G437" i="6" s="1"/>
  <c r="F422" i="6"/>
  <c r="G422" i="6" s="1"/>
  <c r="F417" i="6"/>
  <c r="F408" i="6"/>
  <c r="F361" i="6"/>
  <c r="F345" i="6"/>
  <c r="G345" i="6" s="1"/>
  <c r="F331" i="6"/>
  <c r="G331" i="6" s="1"/>
  <c r="F304" i="6"/>
  <c r="F291" i="6"/>
  <c r="G291" i="6" s="1"/>
  <c r="F287" i="6"/>
  <c r="G287" i="6" s="1"/>
  <c r="F249" i="6"/>
  <c r="G249" i="6" s="1"/>
  <c r="F231" i="6"/>
  <c r="F218" i="6"/>
  <c r="G218" i="6" s="1"/>
  <c r="F360" i="6" l="1"/>
  <c r="G361" i="6"/>
  <c r="F416" i="6"/>
  <c r="G416" i="6" s="1"/>
  <c r="G417" i="6"/>
  <c r="F454" i="6"/>
  <c r="G454" i="6" s="1"/>
  <c r="G455" i="6"/>
  <c r="F230" i="6"/>
  <c r="G231" i="6"/>
  <c r="F303" i="6"/>
  <c r="G304" i="6"/>
  <c r="F406" i="6"/>
  <c r="G406" i="6" s="1"/>
  <c r="G408" i="6"/>
  <c r="F426" i="6"/>
  <c r="G426" i="6" s="1"/>
  <c r="G427" i="6"/>
  <c r="F414" i="6"/>
  <c r="G414" i="6" s="1"/>
  <c r="F329" i="6"/>
  <c r="G329" i="6" s="1"/>
  <c r="F286" i="6"/>
  <c r="F210" i="6"/>
  <c r="F209" i="6"/>
  <c r="G209" i="6" s="1"/>
  <c r="F208" i="6"/>
  <c r="G208" i="6" s="1"/>
  <c r="F198" i="6"/>
  <c r="G198" i="6" s="1"/>
  <c r="F194" i="6"/>
  <c r="F186" i="6"/>
  <c r="G186" i="6" s="1"/>
  <c r="F182" i="6"/>
  <c r="G182" i="6" s="1"/>
  <c r="F175" i="6"/>
  <c r="F160" i="6"/>
  <c r="F135" i="6"/>
  <c r="G135" i="6" s="1"/>
  <c r="F128" i="6"/>
  <c r="G128" i="6" s="1"/>
  <c r="F125" i="6"/>
  <c r="G125" i="6" s="1"/>
  <c r="F120" i="6"/>
  <c r="F115" i="6" l="1"/>
  <c r="G115" i="6" s="1"/>
  <c r="G120" i="6"/>
  <c r="F158" i="6"/>
  <c r="G158" i="6" s="1"/>
  <c r="G160" i="6"/>
  <c r="F193" i="6"/>
  <c r="G193" i="6" s="1"/>
  <c r="G194" i="6"/>
  <c r="F404" i="6"/>
  <c r="G404" i="6" s="1"/>
  <c r="F170" i="6"/>
  <c r="G170" i="6" s="1"/>
  <c r="G175" i="6"/>
  <c r="F284" i="6"/>
  <c r="G286" i="6"/>
  <c r="F301" i="6"/>
  <c r="G301" i="6" s="1"/>
  <c r="G303" i="6"/>
  <c r="F228" i="6"/>
  <c r="G228" i="6" s="1"/>
  <c r="G230" i="6"/>
  <c r="F358" i="6"/>
  <c r="G360" i="6"/>
  <c r="F124" i="6"/>
  <c r="F179" i="6"/>
  <c r="D473" i="6"/>
  <c r="D462" i="6"/>
  <c r="D426" i="6"/>
  <c r="D416" i="6"/>
  <c r="D408" i="6"/>
  <c r="D406" i="6" s="1"/>
  <c r="D356" i="6"/>
  <c r="D345" i="6"/>
  <c r="D333" i="6"/>
  <c r="D331" i="6" s="1"/>
  <c r="D286" i="6"/>
  <c r="D284" i="6" s="1"/>
  <c r="D270" i="6" s="1"/>
  <c r="D249" i="6"/>
  <c r="D230" i="6"/>
  <c r="D228" i="6" s="1"/>
  <c r="D218" i="6"/>
  <c r="D198" i="6"/>
  <c r="D179" i="6"/>
  <c r="D170" i="6"/>
  <c r="D160" i="6"/>
  <c r="D158" i="6" s="1"/>
  <c r="D124" i="6"/>
  <c r="D115" i="6"/>
  <c r="F96" i="6"/>
  <c r="F91" i="6"/>
  <c r="F90" i="6"/>
  <c r="G90" i="6" s="1"/>
  <c r="F89" i="6"/>
  <c r="G89" i="6" s="1"/>
  <c r="F79" i="6"/>
  <c r="F78" i="6" s="1"/>
  <c r="F76" i="6" s="1"/>
  <c r="G76" i="6" s="1"/>
  <c r="F85" i="6"/>
  <c r="F84" i="6"/>
  <c r="G84" i="6" s="1"/>
  <c r="F69" i="6"/>
  <c r="G69" i="6" s="1"/>
  <c r="F71" i="6"/>
  <c r="F61" i="6"/>
  <c r="F59" i="6" s="1"/>
  <c r="G59" i="6" s="1"/>
  <c r="F54" i="6"/>
  <c r="F45" i="6"/>
  <c r="G45" i="6" s="1"/>
  <c r="F35" i="6"/>
  <c r="G35" i="6" s="1"/>
  <c r="F30" i="6"/>
  <c r="G30" i="6" s="1"/>
  <c r="F25" i="6"/>
  <c r="G25" i="6" s="1"/>
  <c r="F20" i="6"/>
  <c r="D95" i="6"/>
  <c r="D93" i="6" s="1"/>
  <c r="D76" i="6"/>
  <c r="D69" i="6"/>
  <c r="D59" i="6" s="1"/>
  <c r="D24" i="6"/>
  <c r="D15" i="6"/>
  <c r="F53" i="6" l="1"/>
  <c r="G53" i="6" s="1"/>
  <c r="G54" i="6"/>
  <c r="F95" i="6"/>
  <c r="G96" i="6"/>
  <c r="F113" i="6"/>
  <c r="G124" i="6"/>
  <c r="F356" i="6"/>
  <c r="G356" i="6" s="1"/>
  <c r="G358" i="6"/>
  <c r="F270" i="6"/>
  <c r="G270" i="6" s="1"/>
  <c r="G284" i="6"/>
  <c r="F15" i="6"/>
  <c r="G15" i="6" s="1"/>
  <c r="G20" i="6"/>
  <c r="F168" i="6"/>
  <c r="G179" i="6"/>
  <c r="D414" i="6"/>
  <c r="D404" i="6"/>
  <c r="D329" i="6"/>
  <c r="D168" i="6"/>
  <c r="D166" i="6" s="1"/>
  <c r="D13" i="6"/>
  <c r="D11" i="6" s="1"/>
  <c r="D9" i="6" s="1"/>
  <c r="F24" i="6"/>
  <c r="G24" i="6" s="1"/>
  <c r="D113" i="6"/>
  <c r="D111" i="6" s="1"/>
  <c r="F13" i="6"/>
  <c r="F413" i="8"/>
  <c r="F412" i="8"/>
  <c r="G412" i="8" s="1"/>
  <c r="F411" i="8"/>
  <c r="G411" i="8" s="1"/>
  <c r="F407" i="8"/>
  <c r="F406" i="8"/>
  <c r="G406" i="8" s="1"/>
  <c r="F405" i="8"/>
  <c r="G405" i="8" s="1"/>
  <c r="F401" i="8"/>
  <c r="F400" i="8"/>
  <c r="G400" i="8" s="1"/>
  <c r="F399" i="8"/>
  <c r="G399" i="8" s="1"/>
  <c r="F367" i="8"/>
  <c r="F375" i="8"/>
  <c r="F374" i="8"/>
  <c r="G374" i="8" s="1"/>
  <c r="F365" i="8"/>
  <c r="F364" i="8"/>
  <c r="G364" i="8" s="1"/>
  <c r="F363" i="8"/>
  <c r="G363" i="8" s="1"/>
  <c r="F353" i="8"/>
  <c r="F352" i="8"/>
  <c r="G352" i="8" s="1"/>
  <c r="F351" i="8"/>
  <c r="G351" i="8" s="1"/>
  <c r="F347" i="8"/>
  <c r="F346" i="8"/>
  <c r="G346" i="8" s="1"/>
  <c r="F345" i="8"/>
  <c r="G345" i="8" s="1"/>
  <c r="F341" i="8"/>
  <c r="F340" i="8"/>
  <c r="G340" i="8" s="1"/>
  <c r="F339" i="8"/>
  <c r="G339" i="8" s="1"/>
  <c r="F335" i="8"/>
  <c r="F334" i="8"/>
  <c r="G334" i="8" s="1"/>
  <c r="F333" i="8"/>
  <c r="G333" i="8" s="1"/>
  <c r="F329" i="8"/>
  <c r="F328" i="8"/>
  <c r="G328" i="8" s="1"/>
  <c r="F327" i="8"/>
  <c r="G327" i="8" s="1"/>
  <c r="F316" i="8"/>
  <c r="G316" i="8" s="1"/>
  <c r="F323" i="8"/>
  <c r="F322" i="8"/>
  <c r="G322" i="8" s="1"/>
  <c r="F300" i="8"/>
  <c r="G300" i="8" s="1"/>
  <c r="F312" i="8"/>
  <c r="F311" i="8"/>
  <c r="G311" i="8" s="1"/>
  <c r="F310" i="8"/>
  <c r="G310" i="8" s="1"/>
  <c r="F314" i="8" l="1"/>
  <c r="G314" i="8" s="1"/>
  <c r="G367" i="8"/>
  <c r="G13" i="6"/>
  <c r="F166" i="6"/>
  <c r="G166" i="6" s="1"/>
  <c r="G168" i="6"/>
  <c r="F111" i="6"/>
  <c r="G113" i="6"/>
  <c r="F93" i="6"/>
  <c r="G93" i="6" s="1"/>
  <c r="G95" i="6"/>
  <c r="D109" i="6"/>
  <c r="D8" i="6" s="1"/>
  <c r="F293" i="8"/>
  <c r="F261" i="8"/>
  <c r="F260" i="8"/>
  <c r="G260" i="8" s="1"/>
  <c r="F255" i="8"/>
  <c r="F254" i="8"/>
  <c r="G254" i="8" s="1"/>
  <c r="F243" i="8"/>
  <c r="F241" i="8"/>
  <c r="F240" i="8"/>
  <c r="G240" i="8" s="1"/>
  <c r="F228" i="8"/>
  <c r="G228" i="8" s="1"/>
  <c r="F232" i="8"/>
  <c r="F231" i="8"/>
  <c r="G231" i="8" s="1"/>
  <c r="F217" i="8"/>
  <c r="F216" i="8"/>
  <c r="G216" i="8" s="1"/>
  <c r="F215" i="8"/>
  <c r="G215" i="8" s="1"/>
  <c r="F206" i="8"/>
  <c r="F205" i="8"/>
  <c r="G205" i="8" s="1"/>
  <c r="F204" i="8"/>
  <c r="G204" i="8" s="1"/>
  <c r="F187" i="8"/>
  <c r="G187" i="8" s="1"/>
  <c r="F191" i="8"/>
  <c r="F190" i="8"/>
  <c r="G190" i="8" s="1"/>
  <c r="F178" i="8"/>
  <c r="G178" i="8" s="1"/>
  <c r="F149" i="8"/>
  <c r="G149" i="8" s="1"/>
  <c r="F141" i="8"/>
  <c r="G141" i="8" s="1"/>
  <c r="F131" i="8"/>
  <c r="G131" i="8" s="1"/>
  <c r="F114" i="8"/>
  <c r="G114" i="8" s="1"/>
  <c r="F108" i="8"/>
  <c r="F78" i="8"/>
  <c r="G78" i="8" s="1"/>
  <c r="F52" i="8"/>
  <c r="F11" i="8"/>
  <c r="G11" i="8" s="1"/>
  <c r="F107" i="8" l="1"/>
  <c r="G108" i="8"/>
  <c r="F9" i="8"/>
  <c r="F129" i="8"/>
  <c r="G129" i="8" s="1"/>
  <c r="F139" i="8"/>
  <c r="G139" i="8" s="1"/>
  <c r="F147" i="8"/>
  <c r="G147" i="8" s="1"/>
  <c r="F51" i="8"/>
  <c r="G52" i="8"/>
  <c r="G111" i="6"/>
  <c r="F109" i="6"/>
  <c r="G109" i="6" s="1"/>
  <c r="F11" i="6"/>
  <c r="D367" i="8"/>
  <c r="D325" i="8"/>
  <c r="D316" i="8"/>
  <c r="D314" i="8" l="1"/>
  <c r="F9" i="6"/>
  <c r="G11" i="6"/>
  <c r="F49" i="8"/>
  <c r="G51" i="8"/>
  <c r="F7" i="8"/>
  <c r="G9" i="8"/>
  <c r="F105" i="8"/>
  <c r="G107" i="8"/>
  <c r="D300" i="8"/>
  <c r="D243" i="8"/>
  <c r="D228" i="8"/>
  <c r="D187" i="8"/>
  <c r="D178" i="8"/>
  <c r="D149" i="8"/>
  <c r="D147" i="8" s="1"/>
  <c r="D141" i="8"/>
  <c r="D139" i="8" s="1"/>
  <c r="D131" i="8"/>
  <c r="D129" i="8" s="1"/>
  <c r="D107" i="8"/>
  <c r="D105" i="8" s="1"/>
  <c r="D78" i="8"/>
  <c r="D51" i="8"/>
  <c r="D49" i="8" s="1"/>
  <c r="D47" i="8" s="1"/>
  <c r="D17" i="8"/>
  <c r="D11" i="8"/>
  <c r="D9" i="8" s="1"/>
  <c r="F103" i="8" l="1"/>
  <c r="G105" i="8"/>
  <c r="G7" i="8"/>
  <c r="F47" i="8"/>
  <c r="G47" i="8" s="1"/>
  <c r="G49" i="8"/>
  <c r="G9" i="6"/>
  <c r="F8" i="6"/>
  <c r="G8" i="6" s="1"/>
  <c r="D103" i="8"/>
  <c r="D102" i="8" s="1"/>
  <c r="D7" i="8"/>
  <c r="D5" i="8" s="1"/>
  <c r="F122" i="4"/>
  <c r="F111" i="4"/>
  <c r="F106" i="4"/>
  <c r="F85" i="4"/>
  <c r="F80" i="4"/>
  <c r="F71" i="4"/>
  <c r="F64" i="4"/>
  <c r="F67" i="4"/>
  <c r="F59" i="4"/>
  <c r="F58" i="4" s="1"/>
  <c r="F50" i="4"/>
  <c r="F36" i="4"/>
  <c r="F28" i="4"/>
  <c r="F22" i="4"/>
  <c r="F16" i="4"/>
  <c r="F9" i="4"/>
  <c r="D105" i="4"/>
  <c r="D100" i="4" s="1"/>
  <c r="D84" i="4"/>
  <c r="D71" i="4"/>
  <c r="D64" i="4"/>
  <c r="D58" i="4"/>
  <c r="D21" i="4"/>
  <c r="D8" i="4"/>
  <c r="D6" i="4" s="1"/>
  <c r="D4" i="4" l="1"/>
  <c r="F8" i="4"/>
  <c r="H9" i="4"/>
  <c r="G9" i="4"/>
  <c r="H22" i="4"/>
  <c r="G22" i="4"/>
  <c r="F79" i="4"/>
  <c r="H80" i="4"/>
  <c r="G80" i="4"/>
  <c r="H106" i="4"/>
  <c r="G106" i="4"/>
  <c r="H16" i="4"/>
  <c r="G16" i="4"/>
  <c r="G67" i="4"/>
  <c r="H67" i="4"/>
  <c r="D4" i="8"/>
  <c r="F5" i="8"/>
  <c r="H64" i="4"/>
  <c r="G64" i="4"/>
  <c r="G103" i="8"/>
  <c r="F102" i="8"/>
  <c r="G102" i="8" s="1"/>
  <c r="H122" i="4"/>
  <c r="G122" i="4"/>
  <c r="H111" i="4"/>
  <c r="G111" i="4"/>
  <c r="F105" i="4"/>
  <c r="F84" i="4"/>
  <c r="H85" i="4"/>
  <c r="G85" i="4"/>
  <c r="H71" i="4"/>
  <c r="G71" i="4"/>
  <c r="H58" i="4"/>
  <c r="G58" i="4"/>
  <c r="G59" i="4"/>
  <c r="H59" i="4"/>
  <c r="H50" i="4"/>
  <c r="G50" i="4"/>
  <c r="G36" i="4"/>
  <c r="H36" i="4"/>
  <c r="F21" i="4"/>
  <c r="H28" i="4"/>
  <c r="G28" i="4"/>
  <c r="F78" i="2"/>
  <c r="F70" i="2"/>
  <c r="G70" i="2" s="1"/>
  <c r="F67" i="2"/>
  <c r="H67" i="2" s="1"/>
  <c r="F62" i="2"/>
  <c r="F58" i="2"/>
  <c r="G58" i="2" s="1"/>
  <c r="F53" i="2"/>
  <c r="F48" i="2"/>
  <c r="F42" i="2"/>
  <c r="F38" i="2"/>
  <c r="G38" i="2" s="1"/>
  <c r="F31" i="2"/>
  <c r="F26" i="2"/>
  <c r="F22" i="2"/>
  <c r="G22" i="2" s="1"/>
  <c r="F17" i="2"/>
  <c r="F13" i="2"/>
  <c r="G13" i="2" s="1"/>
  <c r="D84" i="2"/>
  <c r="D80" i="2"/>
  <c r="D74" i="2"/>
  <c r="D66" i="2"/>
  <c r="D52" i="2"/>
  <c r="D37" i="2"/>
  <c r="D21" i="2"/>
  <c r="D9" i="2"/>
  <c r="H31" i="2" l="1"/>
  <c r="G31" i="2"/>
  <c r="H42" i="2"/>
  <c r="G42" i="2"/>
  <c r="H53" i="2"/>
  <c r="G53" i="2"/>
  <c r="H62" i="2"/>
  <c r="G62" i="2"/>
  <c r="G8" i="4"/>
  <c r="H8" i="4"/>
  <c r="D7" i="2"/>
  <c r="H17" i="2"/>
  <c r="G17" i="2"/>
  <c r="H26" i="2"/>
  <c r="G26" i="2"/>
  <c r="H48" i="2"/>
  <c r="G48" i="2"/>
  <c r="H78" i="2"/>
  <c r="G78" i="2"/>
  <c r="F4" i="8"/>
  <c r="G4" i="8" s="1"/>
  <c r="G5" i="8"/>
  <c r="H79" i="4"/>
  <c r="G79" i="4"/>
  <c r="F100" i="4"/>
  <c r="G105" i="4"/>
  <c r="H105" i="4"/>
  <c r="F6" i="4"/>
  <c r="H6" i="4" s="1"/>
  <c r="H84" i="4"/>
  <c r="G84" i="4"/>
  <c r="G21" i="4"/>
  <c r="H21" i="4"/>
  <c r="F37" i="2"/>
  <c r="H38" i="2"/>
  <c r="F52" i="2"/>
  <c r="H58" i="2"/>
  <c r="D78" i="2"/>
  <c r="D6" i="2" s="1"/>
  <c r="F9" i="2"/>
  <c r="H13" i="2"/>
  <c r="F21" i="2"/>
  <c r="H22" i="2"/>
  <c r="F66" i="2"/>
  <c r="G66" i="2" s="1"/>
  <c r="H21" i="2" l="1"/>
  <c r="G21" i="2"/>
  <c r="H52" i="2"/>
  <c r="G52" i="2"/>
  <c r="H37" i="2"/>
  <c r="G37" i="2"/>
  <c r="H9" i="2"/>
  <c r="G9" i="2"/>
  <c r="F4" i="4"/>
  <c r="G4" i="4" s="1"/>
  <c r="H100" i="4"/>
  <c r="G100" i="4"/>
  <c r="G6" i="4"/>
  <c r="H4" i="4"/>
  <c r="F7" i="2"/>
  <c r="G7" i="2" s="1"/>
  <c r="H66" i="2"/>
  <c r="F6" i="2" l="1"/>
  <c r="H7" i="2"/>
  <c r="H6" i="2" l="1"/>
  <c r="G6" i="2"/>
</calcChain>
</file>

<file path=xl/sharedStrings.xml><?xml version="1.0" encoding="utf-8"?>
<sst xmlns="http://schemas.openxmlformats.org/spreadsheetml/2006/main" count="1602" uniqueCount="872">
  <si>
    <t>A</t>
  </si>
  <si>
    <t>RAČUN PRIHODA I RASHODA</t>
  </si>
  <si>
    <t>Prihodi poslovanja</t>
  </si>
  <si>
    <t>Prihodi od prodaje nefin imovine</t>
  </si>
  <si>
    <t>Rashodi poslovanja</t>
  </si>
  <si>
    <t>Rashodi za nabavu nefin imovine</t>
  </si>
  <si>
    <t>Razlika višak/manjak</t>
  </si>
  <si>
    <t>B</t>
  </si>
  <si>
    <t>RAČUN FINANCIRANJA</t>
  </si>
  <si>
    <t>Primici od financijske imovine i zaduživanja</t>
  </si>
  <si>
    <t>Izdaci za financijsku imovinu i otplate zajmova</t>
  </si>
  <si>
    <t>NETO FINANCIRANJE</t>
  </si>
  <si>
    <t>C</t>
  </si>
  <si>
    <t>D</t>
  </si>
  <si>
    <t>E</t>
  </si>
  <si>
    <t>TEKUĆI PLAN</t>
  </si>
  <si>
    <t xml:space="preserve">TEKUĆI PLAN </t>
  </si>
  <si>
    <t>Konto</t>
  </si>
  <si>
    <t xml:space="preserve">Opis prihoda </t>
  </si>
  <si>
    <t>PRIHODI POSLOVANJA</t>
  </si>
  <si>
    <t>PRIHODI OD POREZA</t>
  </si>
  <si>
    <t>Porez i prirez na dohodak</t>
  </si>
  <si>
    <t>Porez i prirez na dohodak od nesamostalnog rada</t>
  </si>
  <si>
    <t>Porezi na imovinu</t>
  </si>
  <si>
    <t>Stalni porezi na nepokretnu imovinu (zemlju, zgrade, kuće) - porez na korištenje javnih površina</t>
  </si>
  <si>
    <t>Povremeni porezi na imovinu - porez na promet nekretnina</t>
  </si>
  <si>
    <t>Porezi na robu i usluge</t>
  </si>
  <si>
    <t xml:space="preserve">Porez na promet - porez na potrošnju </t>
  </si>
  <si>
    <t>Porezi na korištenje dobara - porez na tvrtku</t>
  </si>
  <si>
    <t>POMOĆI</t>
  </si>
  <si>
    <t>Pomoći iz proračuna</t>
  </si>
  <si>
    <t>Tekuće potpore iz proračuna</t>
  </si>
  <si>
    <t>Kapitalne potpore iz proračuna</t>
  </si>
  <si>
    <t xml:space="preserve">Kapitalne pomoći od ostalih subjekata unutar opće države  </t>
  </si>
  <si>
    <t>PRIHODI OD IMOVINE</t>
  </si>
  <si>
    <t>Prihodi od financijske imovine</t>
  </si>
  <si>
    <t>Kamate na oročena sredstva i depozite po viđenju</t>
  </si>
  <si>
    <t>Prihodi od kamata za dane zajmove(prihodi od zateznih kamata)</t>
  </si>
  <si>
    <t>Prihodi od nefinancijske imovine</t>
  </si>
  <si>
    <t>Naknade za koncesije</t>
  </si>
  <si>
    <t>Prihodi od zakupa i iznajmljivanja imovine</t>
  </si>
  <si>
    <t>Naknada za korištenje nefinancijske imovine</t>
  </si>
  <si>
    <t>Ostali prihodi od nefinancijske imovine</t>
  </si>
  <si>
    <t>Prihodi od kamata na dane zajmove</t>
  </si>
  <si>
    <t>Prihodi od kamata na dane zajmove trg. društvima u javnom sektoru</t>
  </si>
  <si>
    <t>Prihodi od kamata na dane zajmove trg. društvima i obrtnicima</t>
  </si>
  <si>
    <t>Administrativne (upravne) pristojbe</t>
  </si>
  <si>
    <t>Ostale upravne pristojbe</t>
  </si>
  <si>
    <t>Ostale  pristojbe</t>
  </si>
  <si>
    <t>Prihodi po posebnim propisima</t>
  </si>
  <si>
    <t>Ostali nespomenuti prihodi</t>
  </si>
  <si>
    <t xml:space="preserve">Komunalni doprinosi i naknade </t>
  </si>
  <si>
    <t>Komunalni doprinosi</t>
  </si>
  <si>
    <t>Komunalne naknade</t>
  </si>
  <si>
    <t>KAZNE, UPRAVNE MJERE I OSTALI PRIHODI</t>
  </si>
  <si>
    <t>Ostali prihodi</t>
  </si>
  <si>
    <t>Prihod od prodaje neproizvedene imovine</t>
  </si>
  <si>
    <t>Prihod od prodaje materijalne imovine - prirodnih bogatstava</t>
  </si>
  <si>
    <t>Zemljište</t>
  </si>
  <si>
    <t>Prihod od prodaje proizvedene imovine</t>
  </si>
  <si>
    <t>Prihod od prodaje građevinskih objekata</t>
  </si>
  <si>
    <t>Stambeni objekti (sredstva od prodaje stanova )</t>
  </si>
  <si>
    <t>Tekući plan</t>
  </si>
  <si>
    <t>Indeks (5/2)</t>
  </si>
  <si>
    <t>6</t>
  </si>
  <si>
    <t>7</t>
  </si>
  <si>
    <r>
      <t xml:space="preserve">PRIHODI POSLOVANJA </t>
    </r>
    <r>
      <rPr>
        <b/>
        <sz val="13"/>
        <rFont val="Arial"/>
        <family val="2"/>
        <charset val="238"/>
      </rPr>
      <t xml:space="preserve">UKUPNO (6+7) </t>
    </r>
  </si>
  <si>
    <t>ANALITIČKI PRIKAZ B. RAČUNA FINANCIRANJA</t>
  </si>
  <si>
    <t>RAČUN</t>
  </si>
  <si>
    <t>NAZIV</t>
  </si>
  <si>
    <t>Primljene otplate (povrati) glavnice danih zajmova</t>
  </si>
  <si>
    <t>Povrat (primici) glavnice zajmova danih trg. društvima i obrtnicima izvan javnog sektora</t>
  </si>
  <si>
    <t>Povrat zajmova danih tuzemnim obrtnicima- dugoročni</t>
  </si>
  <si>
    <t>Povrat zajmova danih obrtnicima- Privredna banka</t>
  </si>
  <si>
    <t>Povrat zajmova danih obrtnicima- Splitska banka</t>
  </si>
  <si>
    <t>Opis rashoda</t>
  </si>
  <si>
    <t>Indeks</t>
  </si>
  <si>
    <t>5/4</t>
  </si>
  <si>
    <t>RASHODI  (3+4)</t>
  </si>
  <si>
    <t>RASHODI POSLOVANJA</t>
  </si>
  <si>
    <t>Rashodi za zaposlene</t>
  </si>
  <si>
    <t>Plaće</t>
  </si>
  <si>
    <t>Plaće u novcu</t>
  </si>
  <si>
    <t>Ostali rashodi za zaposlene</t>
  </si>
  <si>
    <t>Doprinosi na plaće</t>
  </si>
  <si>
    <t xml:space="preserve">Doprinosi za zapošljavanje </t>
  </si>
  <si>
    <t>Materijalni rashodi</t>
  </si>
  <si>
    <t>Naknade troškova zaposlenima</t>
  </si>
  <si>
    <t>Službena putovanja</t>
  </si>
  <si>
    <t>Naknada za prijevoz</t>
  </si>
  <si>
    <t>Stručno usavršavanje zaposlenika</t>
  </si>
  <si>
    <t>Ostale naknade troškova zaposlenicima</t>
  </si>
  <si>
    <t>Rashodi za materijal i energiju</t>
  </si>
  <si>
    <t>Uredski materijal i ostali materijalni rashodi</t>
  </si>
  <si>
    <t>Materijal i sirovine</t>
  </si>
  <si>
    <t>Energija</t>
  </si>
  <si>
    <t>Sitni inventar i autogume</t>
  </si>
  <si>
    <t>Rashodi za usluge</t>
  </si>
  <si>
    <t>Usluge telefona, pošte i prijevoza</t>
  </si>
  <si>
    <t>Usluge promidžbe i informiranja</t>
  </si>
  <si>
    <t>Komunalne usluge</t>
  </si>
  <si>
    <t>Intelektualne i osobne usluge</t>
  </si>
  <si>
    <t>Računalne usluge</t>
  </si>
  <si>
    <t>Ostale usluge</t>
  </si>
  <si>
    <t xml:space="preserve">Ostali nespomenuti rashodi </t>
  </si>
  <si>
    <t>Naknada za rad predstavničkih i izvršnih tijela</t>
  </si>
  <si>
    <t>Premije osiguranja</t>
  </si>
  <si>
    <t>Reprezentacija</t>
  </si>
  <si>
    <t>Ostali nespomenuti rashodi poslovanja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</si>
  <si>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</si>
  <si>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</si>
  <si>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</si>
  <si>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</si>
  <si>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</si>
  <si>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Subvencije</t>
  </si>
  <si>
    <t>Subvencije trgovačkim društvima u javnom sektoru</t>
  </si>
  <si>
    <t>Naknade građanima i kućanstvima iz proračuna</t>
  </si>
  <si>
    <t>Naknade građanima i kućanstvima u novcu</t>
  </si>
  <si>
    <t>Naknade građanima i kućanstvima u naravi</t>
  </si>
  <si>
    <t>Donacije i ostali rashodi</t>
  </si>
  <si>
    <t>Tekuće donacije</t>
  </si>
  <si>
    <t>Tekuće donacije u novcu</t>
  </si>
  <si>
    <t>Kapitalne donacije</t>
  </si>
  <si>
    <t>Kapitalne donacije neprofitnim organizacijama</t>
  </si>
  <si>
    <t>Izvanredni rashodi</t>
  </si>
  <si>
    <t>Kapitalne pomoći</t>
  </si>
  <si>
    <t>Kapitalne pomoći trgovačkim društvima u javnom sektoru</t>
  </si>
  <si>
    <t>RASHODI ZA NABAVU NEFINANCIJSKE IMOVINE</t>
  </si>
  <si>
    <t>Rashodi za nabavu neproizvedene  imovine</t>
  </si>
  <si>
    <t>Materijalna imovina</t>
  </si>
  <si>
    <t>Rashodi za nabavu proizvedene dugotrajne imovine</t>
  </si>
  <si>
    <t>Građevinski objekti</t>
  </si>
  <si>
    <t>Poslovni objekti</t>
  </si>
  <si>
    <t>Ceste</t>
  </si>
  <si>
    <t>Ostali građevinski objekti</t>
  </si>
  <si>
    <t>Postrojenja i oprema</t>
  </si>
  <si>
    <t>Uredska oprema i namještaj</t>
  </si>
  <si>
    <t>Komunikacijska oprema</t>
  </si>
  <si>
    <t>Oprema za održavanje i opremu</t>
  </si>
  <si>
    <t xml:space="preserve">Uređaji, strojevi za ostale namjene </t>
  </si>
  <si>
    <t xml:space="preserve">Knjige </t>
  </si>
  <si>
    <t>Knjige u knjižnicama</t>
  </si>
  <si>
    <t>Nematerijalna proizvedena imovina</t>
  </si>
  <si>
    <t>Ulaganja u računalne programe</t>
  </si>
  <si>
    <t>Ostala nematerijalna imovina</t>
  </si>
  <si>
    <t>Indeks   (5/4)</t>
  </si>
  <si>
    <t>5/2</t>
  </si>
  <si>
    <t>Umjetnička literatura i znanstvena djela</t>
  </si>
  <si>
    <t>Službena,  radna i zaštitna odjeća i obuća</t>
  </si>
  <si>
    <t>B.</t>
  </si>
  <si>
    <t>Opis primici / izdaci</t>
  </si>
  <si>
    <t>PRIMICI OD FINANCIJSKE IMOVINE I ZADUŽIVANJA</t>
  </si>
  <si>
    <t>Primljene otplate (povrat) glavnice zajmova</t>
  </si>
  <si>
    <t>Povrat zajmova  danih obrtnicima, malim i srednjim poduzetnicima</t>
  </si>
  <si>
    <t>Povrat zajmova danih tuzemnim obrtnicima</t>
  </si>
  <si>
    <t>Pozicija</t>
  </si>
  <si>
    <t xml:space="preserve">Opis rashoda i izdataka </t>
  </si>
  <si>
    <t>GLAVA 1</t>
  </si>
  <si>
    <t>GRADSKA UPRAVA</t>
  </si>
  <si>
    <t xml:space="preserve">PROGRAM </t>
  </si>
  <si>
    <t>UPRAVLJANJE I ADMINISTRACIJA</t>
  </si>
  <si>
    <t>AKTIVNOST</t>
  </si>
  <si>
    <t>A 100001</t>
  </si>
  <si>
    <t>Administrativni i stručni poslovi Grada</t>
  </si>
  <si>
    <t>01</t>
  </si>
  <si>
    <t>Plaće za zaposlene</t>
  </si>
  <si>
    <t>02</t>
  </si>
  <si>
    <t>03</t>
  </si>
  <si>
    <t xml:space="preserve">Doprinosi na plaće </t>
  </si>
  <si>
    <t>Doprinosi za zdr. osiguranje</t>
  </si>
  <si>
    <t>Doprinos za zapošljavanje</t>
  </si>
  <si>
    <t>04</t>
  </si>
  <si>
    <t>Str. usavršavanje zaposlenika</t>
  </si>
  <si>
    <t>Ost. naknade troš. zaposlenim</t>
  </si>
  <si>
    <t>05</t>
  </si>
  <si>
    <t>Energija (el. energ + gorivo)</t>
  </si>
  <si>
    <t>06</t>
  </si>
  <si>
    <t xml:space="preserve">Usluge tekućeg i investicijskog održavanja </t>
  </si>
  <si>
    <t>07</t>
  </si>
  <si>
    <t>Ostali nespomenuti rashodi</t>
  </si>
  <si>
    <t>Pristojbe i naknade</t>
  </si>
  <si>
    <t>08</t>
  </si>
  <si>
    <t>Bankarske usluge i usluge pl. prometa</t>
  </si>
  <si>
    <t>A 100002</t>
  </si>
  <si>
    <t>Proračunska zaliha</t>
  </si>
  <si>
    <t>PROJEKT</t>
  </si>
  <si>
    <t>10</t>
  </si>
  <si>
    <t>11</t>
  </si>
  <si>
    <t>Nematerijalna proizvedena imovina - ulaganje u računalne programe</t>
  </si>
  <si>
    <t>A100003</t>
  </si>
  <si>
    <t>Obveze po sudskim sporovima</t>
  </si>
  <si>
    <t xml:space="preserve">Financijski rashodi </t>
  </si>
  <si>
    <t>A10004</t>
  </si>
  <si>
    <t>Volonterski rad</t>
  </si>
  <si>
    <t>Doprinosi  na plaće</t>
  </si>
  <si>
    <t>Materijalni  rashodi</t>
  </si>
  <si>
    <t>GLAVA 2</t>
  </si>
  <si>
    <t>1010</t>
  </si>
  <si>
    <t>DRUŠTVENE DJELATNOSTI</t>
  </si>
  <si>
    <t>PREDŠKOLSKI ODGOJ</t>
  </si>
  <si>
    <t>A100201</t>
  </si>
  <si>
    <t>Financiranje redovne djelatnosti-DV "Bili cvitak" Sinj</t>
  </si>
  <si>
    <t>16</t>
  </si>
  <si>
    <t xml:space="preserve">Plaće </t>
  </si>
  <si>
    <t>17</t>
  </si>
  <si>
    <t>18</t>
  </si>
  <si>
    <t xml:space="preserve">Doprinosi za zdrav. osiguranje </t>
  </si>
  <si>
    <t>Doprinosi za zapošljavanje</t>
  </si>
  <si>
    <t>19</t>
  </si>
  <si>
    <t>20</t>
  </si>
  <si>
    <t>Usluge tekućeg i investicijskog održavanja</t>
  </si>
  <si>
    <t>21</t>
  </si>
  <si>
    <t>A100202</t>
  </si>
  <si>
    <t>Sufinanciranje predškolskog odgoja</t>
  </si>
  <si>
    <t>Ostali rashodi</t>
  </si>
  <si>
    <t>Tekuće donacije - vjerski vrtići- Blagovijest</t>
  </si>
  <si>
    <t>Tekuće donacije - privatni vrtić "Čarobni pianino"</t>
  </si>
  <si>
    <t>24</t>
  </si>
  <si>
    <t>KULTURA</t>
  </si>
  <si>
    <t>A100301</t>
  </si>
  <si>
    <t xml:space="preserve">Gradska knjižnica </t>
  </si>
  <si>
    <t>25</t>
  </si>
  <si>
    <t>26</t>
  </si>
  <si>
    <t xml:space="preserve">Ostali rashodi za zaposlene </t>
  </si>
  <si>
    <t>27</t>
  </si>
  <si>
    <t>Doprinosi za zapošljavanjem</t>
  </si>
  <si>
    <t>28</t>
  </si>
  <si>
    <t>29</t>
  </si>
  <si>
    <t>A100302</t>
  </si>
  <si>
    <t>30</t>
  </si>
  <si>
    <t>A100303</t>
  </si>
  <si>
    <t>Kulturno umjetnička društva i udruge</t>
  </si>
  <si>
    <t>31</t>
  </si>
  <si>
    <t>Tekuće donacije- kulturna umjetnička društva i udruge</t>
  </si>
  <si>
    <t xml:space="preserve">Tekuće donacije u novcu </t>
  </si>
  <si>
    <t>32</t>
  </si>
  <si>
    <t>33</t>
  </si>
  <si>
    <t>A100304</t>
  </si>
  <si>
    <t>34</t>
  </si>
  <si>
    <t xml:space="preserve">Rashodi za usluge </t>
  </si>
  <si>
    <t>K100302</t>
  </si>
  <si>
    <t>Sanacije Gradske tvrđave</t>
  </si>
  <si>
    <t xml:space="preserve">Intelektualne i osobne usluge </t>
  </si>
  <si>
    <t>Rashodi za nabavu proizvodne dugotrajne imovine</t>
  </si>
  <si>
    <t>K100303</t>
  </si>
  <si>
    <t>ŠPORT</t>
  </si>
  <si>
    <t>A100401</t>
  </si>
  <si>
    <t>Športski klubovi i udruge</t>
  </si>
  <si>
    <t>Ostali  rashodi</t>
  </si>
  <si>
    <t>Tekuće donacije - športski klubovi i udruge</t>
  </si>
  <si>
    <t>41</t>
  </si>
  <si>
    <t>A100402</t>
  </si>
  <si>
    <t>Gradski bazen</t>
  </si>
  <si>
    <t>Rashodi za usluge  - održavanje Gradskog bazena</t>
  </si>
  <si>
    <t xml:space="preserve">Usluge tek. i invest. održavanja </t>
  </si>
  <si>
    <t>A100403</t>
  </si>
  <si>
    <t>Parking poduzeće Kamičak d.o.o -za upravljanje parkiralištima i športskim objektima-održavanje športskih objekata</t>
  </si>
  <si>
    <t>43</t>
  </si>
  <si>
    <t xml:space="preserve">Rashodi za usluge  </t>
  </si>
  <si>
    <t>ŠKOLSTVO</t>
  </si>
  <si>
    <t>A100501</t>
  </si>
  <si>
    <t>Potpore učenicima i studentima</t>
  </si>
  <si>
    <t>Naknade građanima i kućanstvima na temelju osiguranja i druge naknade</t>
  </si>
  <si>
    <t>44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</si>
  <si>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</si>
  <si>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</si>
  <si>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</si>
  <si>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</si>
  <si>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Tekuće donacije - školstvo</t>
  </si>
  <si>
    <t>SOCIJALNA SKRB</t>
  </si>
  <si>
    <t>Pomoć socijalno ugroženim obiteljima</t>
  </si>
  <si>
    <t xml:space="preserve">Ostale naknade građanima i kućanstvima iz proračuna -  naknade u novcu  </t>
  </si>
  <si>
    <t>Naknade građanim i kućanstvima u novcu</t>
  </si>
  <si>
    <t>Tekuće donacije  - Udruge iz Domovinskog rata</t>
  </si>
  <si>
    <t>PROGRAM</t>
  </si>
  <si>
    <t xml:space="preserve">Donacija za rad DVD-a </t>
  </si>
  <si>
    <t>Tekuće donacije-redovna djelatnost</t>
  </si>
  <si>
    <t xml:space="preserve"> DONACIJE UDRUGAMA I OSTALIM KORISNICIMA</t>
  </si>
  <si>
    <t>A100801</t>
  </si>
  <si>
    <t>Tekuće donacije - Udruge civilnog društva</t>
  </si>
  <si>
    <t>Tekuće donacije - Crveni križ</t>
  </si>
  <si>
    <t>5</t>
  </si>
  <si>
    <t>Index 6/5</t>
  </si>
  <si>
    <t>Materijal i dijelovi za tekuće i investicijsko održavanje</t>
  </si>
  <si>
    <t>Službena, radna i zaštitna odjeća</t>
  </si>
  <si>
    <t>Opremanje za održavanje i zaštitu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</si>
  <si>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</si>
  <si>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</si>
  <si>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</si>
  <si>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</si>
  <si>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</si>
  <si>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Javna rasvjeta</t>
  </si>
  <si>
    <t>A100902</t>
  </si>
  <si>
    <t xml:space="preserve">Održavanje  nerazvrstanih cesta </t>
  </si>
  <si>
    <t>A100903</t>
  </si>
  <si>
    <t>Odvodnja oborinskih voda</t>
  </si>
  <si>
    <t>A100904</t>
  </si>
  <si>
    <t>Održavanje čistoće</t>
  </si>
  <si>
    <t>A100905</t>
  </si>
  <si>
    <t>Održavanje javnih površina</t>
  </si>
  <si>
    <t>A100906</t>
  </si>
  <si>
    <t>Održavanje groblja</t>
  </si>
  <si>
    <t xml:space="preserve">Komunalne usluge </t>
  </si>
  <si>
    <t>ZAJEDNIČKI RASHODI U FUNKCIJI ODRŽAVANJA KOMUNALNE INFRASTRUKTURE</t>
  </si>
  <si>
    <t>A100101</t>
  </si>
  <si>
    <t>A101002</t>
  </si>
  <si>
    <t>K101001</t>
  </si>
  <si>
    <t>Sanacija odlagališta komunalnog otpada "Mojanka"</t>
  </si>
  <si>
    <t>Rashodi za nabavu proizvedene  imovine</t>
  </si>
  <si>
    <t xml:space="preserve">Plan gospodarenja otpadom </t>
  </si>
  <si>
    <t>Energetska učinkovitost na sustavu javne rasvjete</t>
  </si>
  <si>
    <t>2010</t>
  </si>
  <si>
    <t>PROSTORNO UREĐENJE,  GOSPODARSTVO I UPRAVLJANJE IMOVINOM</t>
  </si>
  <si>
    <t>RAZVITAK GOSPODARSTVA I IZGRADNJA KAPITALNIH OBJEKATA</t>
  </si>
  <si>
    <t>Priprema razvojnih programa</t>
  </si>
  <si>
    <t>Poticanje poduzetništva</t>
  </si>
  <si>
    <t xml:space="preserve">Fond za poticanje zapošljavanja </t>
  </si>
  <si>
    <t>Subvencije trgovačkim društvima, poljoprivrednicima i obrtnicima izvan javnog sektora.poticanje zapošljavanja</t>
  </si>
  <si>
    <t>Subvencije  poljoprivrednicima i obrtnicima</t>
  </si>
  <si>
    <t>K101102</t>
  </si>
  <si>
    <t>K101103</t>
  </si>
  <si>
    <t>Gospodarska  zona Kukuzovac</t>
  </si>
  <si>
    <t>92</t>
  </si>
  <si>
    <t>Kapitalne pomoći GZK</t>
  </si>
  <si>
    <t>Kupnja nekretnina</t>
  </si>
  <si>
    <t>Rashodi za nabavu neproizvedene dugotrajne imovine</t>
  </si>
  <si>
    <t>93</t>
  </si>
  <si>
    <t>Materijalna imovina prirodno bogatstvo - zemljište</t>
  </si>
  <si>
    <t>94</t>
  </si>
  <si>
    <t>Ostala nematerijalna proizvedena imovina</t>
  </si>
  <si>
    <t>Izgradnja nogostupa  Put Pavića</t>
  </si>
  <si>
    <t>Rashodi za nabavu proizvedne dugotrajne imovine</t>
  </si>
  <si>
    <t>95</t>
  </si>
  <si>
    <t>Izrada prostornih planova</t>
  </si>
  <si>
    <t>Izgradnja športske dvorane</t>
  </si>
  <si>
    <t>Intelektualne i osobne  usluge</t>
  </si>
  <si>
    <t>RAZDJEL 1. 010 URED GRADA</t>
  </si>
  <si>
    <t>Članak 1.</t>
  </si>
  <si>
    <t>Članak 2.</t>
  </si>
  <si>
    <t>Članak 3.</t>
  </si>
  <si>
    <t>Naknada za prijevoz, rad na terenu i odvojeni život</t>
  </si>
  <si>
    <t>Troškovi sudskih postupaka</t>
  </si>
  <si>
    <t>Ostali nespomenuti materijalni rashodi</t>
  </si>
  <si>
    <t>Naknade troškova osobama izvan radnog odnosa</t>
  </si>
  <si>
    <t>Zakupnine i najamnine</t>
  </si>
  <si>
    <t>Pomoći unutar opće države</t>
  </si>
  <si>
    <t>Sufinanciranje rada Muzeja Cetinskog kraja</t>
  </si>
  <si>
    <t>Pomoći dane u inozemstvo i unutar općeg proračuna</t>
  </si>
  <si>
    <t xml:space="preserve">Pomoći proračunskim korisnicima drugih proračuna </t>
  </si>
  <si>
    <t>Pomoći dane u inozemstvu i unutar općeg proračuna</t>
  </si>
  <si>
    <t>Tekuće pomoći proračunskim korisnicima drugih proračuna</t>
  </si>
  <si>
    <t>Sufinanciranje rada Crvenog križa</t>
  </si>
  <si>
    <t>Zaštita i spašavanje HGSS</t>
  </si>
  <si>
    <t>Materijal i dijelovi za tekuće i inevsticijsko
održavanje</t>
  </si>
  <si>
    <t>Naknade troškova osobama izvan
odnosa</t>
  </si>
  <si>
    <t>Subvencije trgovačkim društvima, poljoprivrednicima i obrtnicima izvan javog sektora</t>
  </si>
  <si>
    <t>Subvencije trgovačkim društvima, poljoprivrednicima i obrtnicima izvan javnog sektora</t>
  </si>
  <si>
    <t>ZAŠTITA OKOLIŠA</t>
  </si>
  <si>
    <t>Reciklažno dvorište ( projekat, izgradnja, opremanje)</t>
  </si>
  <si>
    <t>A101203</t>
  </si>
  <si>
    <t>Katastarska izmjera nerazvrstanih cesta</t>
  </si>
  <si>
    <t>A101204</t>
  </si>
  <si>
    <t>Subvencije trgovačkim društvima izvan javnog sektora</t>
  </si>
  <si>
    <t>Subvencije kamate na poduzetničke kredite</t>
  </si>
  <si>
    <t>K101202</t>
  </si>
  <si>
    <t>Rashodi za nabavu dugotrajne imovine</t>
  </si>
  <si>
    <t>Kapitalne pomoći bankama  i trg. društvima u javnom sektoru</t>
  </si>
  <si>
    <t>Ceste, željeznice i sl. građevinski objekti</t>
  </si>
  <si>
    <t>A101206</t>
  </si>
  <si>
    <t>Rashodi za nabavu dugotrajne proizvodne imovine</t>
  </si>
  <si>
    <t>Izgradnja nogostupa Suhač -Karakašica</t>
  </si>
  <si>
    <t>Uređenje prostora "Aerodrom"</t>
  </si>
  <si>
    <t>Upravljanje imovinom Grada</t>
  </si>
  <si>
    <t>K101301</t>
  </si>
  <si>
    <t>Kapitalne pomoći - Vodovod i odvodnja Cetinske Krajine d.o.o</t>
  </si>
  <si>
    <t>Kapitalne pomoći bankama i trgovačkim društvima u javnom sektoru</t>
  </si>
  <si>
    <t>Umjetnička, literarna i glazbena djela</t>
  </si>
  <si>
    <t>Prihod državne uprave</t>
  </si>
  <si>
    <t>Subvencije poljoprivrednicima i obrtnicima</t>
  </si>
  <si>
    <t>Tekuće pomoći unutar opće države</t>
  </si>
  <si>
    <t>Izdaci za dane zajmove</t>
  </si>
  <si>
    <t>Izdaci za dane zajmove neprofitnim organizacijama</t>
  </si>
  <si>
    <t>Izdaci za dane zajmove 
neprofitnim organizacijama</t>
  </si>
  <si>
    <t>Izdaci za dane zajmove 
neprofitnim organizacijama u tuzemstvu</t>
  </si>
  <si>
    <t>Dani zajmovi neprofitnim 
organizacijama u tuzemstvu</t>
  </si>
  <si>
    <t>Poboljšanje uvjeta za prijevoz putnika u cestovnom prometu</t>
  </si>
  <si>
    <t>A101201</t>
  </si>
  <si>
    <t>85</t>
  </si>
  <si>
    <t>A101205</t>
  </si>
  <si>
    <t>K101201</t>
  </si>
  <si>
    <t>K101203</t>
  </si>
  <si>
    <t>K101204</t>
  </si>
  <si>
    <t>K101205</t>
  </si>
  <si>
    <t>K101208</t>
  </si>
  <si>
    <t>K101209</t>
  </si>
  <si>
    <t>K101214</t>
  </si>
  <si>
    <t>K101216</t>
  </si>
  <si>
    <t>K101219</t>
  </si>
  <si>
    <t>K101302</t>
  </si>
  <si>
    <t>15</t>
  </si>
  <si>
    <t>47</t>
  </si>
  <si>
    <t>47/1</t>
  </si>
  <si>
    <t>A100702</t>
  </si>
  <si>
    <t>Usluge tekućeg inv. i održavanja</t>
  </si>
  <si>
    <t>Usluge tekućeg i invest. održavanja</t>
  </si>
  <si>
    <t xml:space="preserve">Subvencije - Poduzetnički centar </t>
  </si>
  <si>
    <t>Naknade za rad predstavničkih i izvršnih tijela, povjerenstva</t>
  </si>
  <si>
    <t>Kapitalne donacije neprofitnim organizacijama-  VAD</t>
  </si>
  <si>
    <t>Tekuće pomoći od izvaproračunskih korisnika</t>
  </si>
  <si>
    <t>Pomoći iz državnih proračuna temeljem prijenosa EU sredstava</t>
  </si>
  <si>
    <t>Prihodi od prodaje proizvoda i robe</t>
  </si>
  <si>
    <t>Prihodi od prodaje proizvoda 
i robe</t>
  </si>
  <si>
    <t>Povrat glavnice zajmova danih neprofitnim organizacijama, građanima i kućanstvima</t>
  </si>
  <si>
    <t>Primici glavnice zajmova danih neprofitnim organizacijama, građanima i kućanstvima</t>
  </si>
  <si>
    <t>Izvaredni rashodi</t>
  </si>
  <si>
    <t>09</t>
  </si>
  <si>
    <t xml:space="preserve">Obnova uredskih prostorija i opreme </t>
  </si>
  <si>
    <t>Ulaganje u računalne programe</t>
  </si>
  <si>
    <t>Održavanje športskih objekata</t>
  </si>
  <si>
    <t>¸Usluge tekućeg i investicijskog održavanja</t>
  </si>
  <si>
    <t>Subvencije trgovačkim društvima u javnom sektoru- Gradsko kino</t>
  </si>
  <si>
    <t>Subvencije poljoprivrednicima, obrtnicima izvan javnog sektora</t>
  </si>
  <si>
    <t>83</t>
  </si>
  <si>
    <t>84</t>
  </si>
  <si>
    <t>Subvencije  kamate na poduzetničke kredite</t>
  </si>
  <si>
    <t>Uređenje mrtvačnice i uređenje groblja</t>
  </si>
  <si>
    <t>Ceste, željeznice i sl.građevinski objekti</t>
  </si>
  <si>
    <t xml:space="preserve">Sustav energetske učinkovitosti na objektima u vlasništvu Grada </t>
  </si>
  <si>
    <t>K101215</t>
  </si>
  <si>
    <t>Uređenje parkirališta kod Pravoslavne crkve</t>
  </si>
  <si>
    <t>Rashodi za nabavu proizvodne dug.imovine</t>
  </si>
  <si>
    <t>Nematerijalna proizvodna imovina - projekt.</t>
  </si>
  <si>
    <t>Rashodi za nabavu dug.proizvodne imovine</t>
  </si>
  <si>
    <t>K101217</t>
  </si>
  <si>
    <t>Priprema projekata za sufinanciranje izgradnje integriranog sustava odvodnje i strukturnih fondova EU</t>
  </si>
  <si>
    <t>Pomoći proračunskim korisnicima drugih proračuna</t>
  </si>
  <si>
    <t>A100602</t>
  </si>
  <si>
    <t>A100404</t>
  </si>
  <si>
    <t>Indeks 
6/5</t>
  </si>
  <si>
    <t>86</t>
  </si>
  <si>
    <t>87</t>
  </si>
  <si>
    <t>88</t>
  </si>
  <si>
    <t>89</t>
  </si>
  <si>
    <t>90</t>
  </si>
  <si>
    <t>91</t>
  </si>
  <si>
    <t>Izvršenje 2017.</t>
  </si>
  <si>
    <t>Uređenje galerije, Umjetnička zbirka Stipe Sikirice</t>
  </si>
  <si>
    <t>22</t>
  </si>
  <si>
    <t>23</t>
  </si>
  <si>
    <t>35</t>
  </si>
  <si>
    <t>Kulturno umjetničko središte - Sinj</t>
  </si>
  <si>
    <t>39</t>
  </si>
  <si>
    <t>37</t>
  </si>
  <si>
    <t>A100305</t>
  </si>
  <si>
    <t>Financiranje tekućih rashoda</t>
  </si>
  <si>
    <t>39/1</t>
  </si>
  <si>
    <t>Financiranje troškova korištenja školske športske dvorane</t>
  </si>
  <si>
    <t>Zajedničke usluge u komunalnom gospodarstvu</t>
  </si>
  <si>
    <t>K101104</t>
  </si>
  <si>
    <t>SORTIRNICA - projektna dokumentacija</t>
  </si>
  <si>
    <t>Nematerijalna imovina</t>
  </si>
  <si>
    <t>99</t>
  </si>
  <si>
    <t>100</t>
  </si>
  <si>
    <t>101</t>
  </si>
  <si>
    <t>102</t>
  </si>
  <si>
    <t>103</t>
  </si>
  <si>
    <t>105</t>
  </si>
  <si>
    <t>106</t>
  </si>
  <si>
    <t>107</t>
  </si>
  <si>
    <t>108</t>
  </si>
  <si>
    <t>110</t>
  </si>
  <si>
    <t>111</t>
  </si>
  <si>
    <t>112</t>
  </si>
  <si>
    <t>113</t>
  </si>
  <si>
    <t>K101210</t>
  </si>
  <si>
    <t>K101211</t>
  </si>
  <si>
    <t>K101212</t>
  </si>
  <si>
    <t>Rashodi za usluge - projektna dokumentacija</t>
  </si>
  <si>
    <t>Građevinski objekti - izgradnja</t>
  </si>
  <si>
    <t>K101220</t>
  </si>
  <si>
    <t>K101221</t>
  </si>
  <si>
    <t>127/1</t>
  </si>
  <si>
    <t>PRIPREMA PROJEKATA ZA FINANCIRANJE IZ FONDOVA EU</t>
  </si>
  <si>
    <t>Tekući rashodi za financiranje projekata iz fondova EU</t>
  </si>
  <si>
    <t>EU PROJEKT - OBNOVA KULTURNE BAŠTINE 
"SINJ U SRIDU"</t>
  </si>
  <si>
    <t>K101401</t>
  </si>
  <si>
    <t>Nabava opreme za tvrđavu Grad, tvrđavu Kamičak i ulice u središtu grada Sinja</t>
  </si>
  <si>
    <t>Rashodi za nabavu proizv. dugotrajne 
imovine</t>
  </si>
  <si>
    <t>K101402</t>
  </si>
  <si>
    <t>Izrada koncepta i režije predstave, vertikalna koregrafija - Alka - ples slobode</t>
  </si>
  <si>
    <t>K101403</t>
  </si>
  <si>
    <t>Rekonstrukcija zgrade
 Palacina (komponenta 3)</t>
  </si>
  <si>
    <t>A101401</t>
  </si>
  <si>
    <t>Usluge ovlaštenog inženjera građevinarstva na projektu "Sinj u sridu"</t>
  </si>
  <si>
    <t>K101404</t>
  </si>
  <si>
    <t xml:space="preserve">Rekonstrukcija kule sa satom sa uređenjem 
kamene prizemnice </t>
  </si>
  <si>
    <t>A101402</t>
  </si>
  <si>
    <t>Usluge stručnog nadzora na radovima 
rekonstrukcije zgrade Palacina i kule sa satom</t>
  </si>
  <si>
    <t>A101404</t>
  </si>
  <si>
    <t>Arheološka istraživanja na tvrđavi Kamičak 
sa arheološkim nadzorom na radovima 
rekonstrukcije zgrade Palacina i uređenje ulica u središtu Grada Sinja</t>
  </si>
  <si>
    <t xml:space="preserve">AKTIVNOST </t>
  </si>
  <si>
    <t>A101405</t>
  </si>
  <si>
    <t>Izrada promotivnih materijala ( dizajn tisak) 
za manifestacije (Alka - ples slobode, 
etno festival, dok. Film festival) oglašavanje, izrada web stranice, vizualni identitet za integrirani projekt "Sinj u sridu"</t>
  </si>
  <si>
    <t>A101406</t>
  </si>
  <si>
    <t>PM upravljanje projektom</t>
  </si>
  <si>
    <t>Pomoći dane u inozemstvo i unutar općeg 
proračuna</t>
  </si>
  <si>
    <t>Pomoći temeljem prijenosa EU sredstava</t>
  </si>
  <si>
    <t xml:space="preserve">Tekuće donacije </t>
  </si>
  <si>
    <t>K101405</t>
  </si>
  <si>
    <t>Sinjska Alka - "nabavka tribina"</t>
  </si>
  <si>
    <t>Kapitalne donacije - VAD</t>
  </si>
  <si>
    <t>K101406</t>
  </si>
  <si>
    <t xml:space="preserve">Nabavka replika alkarskih odora </t>
  </si>
  <si>
    <t>Kapitalne donmacije - VAD</t>
  </si>
  <si>
    <t>K101407</t>
  </si>
  <si>
    <t xml:space="preserve"> Nabavka LED ekrana za Sinjsku Alku</t>
  </si>
  <si>
    <t>K101408</t>
  </si>
  <si>
    <t>K101409</t>
  </si>
  <si>
    <t>Izgradnja interpretacijsko edukacijskog centra Sinjska Alka</t>
  </si>
  <si>
    <t>Rashodi za nabavu proizvoden 
dugotrajne imovine</t>
  </si>
  <si>
    <t>K101410</t>
  </si>
  <si>
    <t>Rekonstrukcija ulica i opremanje 
urbanističke cijeline Sinj</t>
  </si>
  <si>
    <t>Rashodi za nabavu proizvodne 
dugotrajne imovine</t>
  </si>
  <si>
    <t>K101411</t>
  </si>
  <si>
    <t>Usluge stručnog nadzora na ulicama 
(Vrlička i A.K.Miošića) i nad izgradnjom interpretacijskog centra Sinjska alka s parkiralištem</t>
  </si>
  <si>
    <t>K101412</t>
  </si>
  <si>
    <t>Nabavka opreme - FLORAMY (3D printer)</t>
  </si>
  <si>
    <t>Nabavka opreme</t>
  </si>
  <si>
    <t>Izgradnja "Spomen prostora poginulim braniteljima Domovinskog rata Cetinske krajine"</t>
  </si>
  <si>
    <t>Izrada i postavljanje biste dr. Tihomila Rađe</t>
  </si>
  <si>
    <t>Rashodi za nabavu prozvodne dugotrajne imovine</t>
  </si>
  <si>
    <t>Korištenje školske sportske dvorane</t>
  </si>
  <si>
    <t>49</t>
  </si>
  <si>
    <t>50</t>
  </si>
  <si>
    <t xml:space="preserve">Financiranje komunalnih usluga športskih klubova </t>
  </si>
  <si>
    <t>51</t>
  </si>
  <si>
    <t>A100405</t>
  </si>
  <si>
    <t>52</t>
  </si>
  <si>
    <t>Pomoć za nabavku udžbenika učenicima osnovnih škola</t>
  </si>
  <si>
    <t>55</t>
  </si>
  <si>
    <t>57</t>
  </si>
  <si>
    <t>Naknade građanima i kućanstvima iz proračuna - nabavka udžbenika</t>
  </si>
  <si>
    <t>Naknada za novorođeno dijete</t>
  </si>
  <si>
    <t>A100603</t>
  </si>
  <si>
    <t>A100601</t>
  </si>
  <si>
    <t>A100604</t>
  </si>
  <si>
    <t>A100605</t>
  </si>
  <si>
    <t>A100701</t>
  </si>
  <si>
    <t>Financiranje javne vatrogasne postrojbe</t>
  </si>
  <si>
    <t>Naknada troškova zaposlenima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</si>
  <si>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</si>
  <si>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</si>
  <si>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</si>
  <si>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</si>
  <si>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</si>
  <si>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</si>
  <si>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</si>
  <si>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</si>
  <si>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</si>
  <si>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>A100806</t>
  </si>
  <si>
    <t>LAG Cetinska krajina</t>
  </si>
  <si>
    <t>Kazne, penali i naknade štete</t>
  </si>
  <si>
    <t>Naknade šteta pravnim i fizičkim osobama</t>
  </si>
  <si>
    <t>Uređaji, strojevi i oprema</t>
  </si>
  <si>
    <t>Uredski materijal i ostali mat. Rashodi</t>
  </si>
  <si>
    <t>Sitan inventar i auto gume</t>
  </si>
  <si>
    <t>Zdravstvene i veterinarske usluge</t>
  </si>
  <si>
    <t>Usluge telućeg i invest. održavanja</t>
  </si>
  <si>
    <t>Materijal i dijel. za tekuće i inv.održavanje</t>
  </si>
  <si>
    <t>Naknade građanima i kućanstvima u novcu - stipendije</t>
  </si>
  <si>
    <t>Plaće za redovan rad</t>
  </si>
  <si>
    <t>Doprinos za zdravstveno osiguranje</t>
  </si>
  <si>
    <t>Dopronos za zapošljavanje</t>
  </si>
  <si>
    <t>Naknade za prijevoz</t>
  </si>
  <si>
    <t>Uredski materijal i ostali materi. rashodi</t>
  </si>
  <si>
    <t>Materijal i dijelovi za tekuće i inv. održavanje</t>
  </si>
  <si>
    <t>Naknade za rad izvršnih i predstavničkih tijela, povjerenstava i sl.</t>
  </si>
  <si>
    <t>Usluge telefona , pošte i prijevoza</t>
  </si>
  <si>
    <t>Usluge tekućeg i inv. održavanja</t>
  </si>
  <si>
    <t>Uredski materijal i ostali mater.rashodi</t>
  </si>
  <si>
    <t>Bankar. usluge i usluge platnog prometa</t>
  </si>
  <si>
    <t>Materijal idijelovi za tekuće i inv. održavanje</t>
  </si>
  <si>
    <t>97</t>
  </si>
  <si>
    <t>98</t>
  </si>
  <si>
    <t>104</t>
  </si>
  <si>
    <t>A101213</t>
  </si>
  <si>
    <t>Izgradnja nogostupa sa biciklističkom stazom - nastavak do Aerodroma</t>
  </si>
  <si>
    <t>Izdaci za dane zajmove trgovačkim društvima u  javnom sektoru</t>
  </si>
  <si>
    <t xml:space="preserve">Dani zajmovi trgovačkim društvima u javnom sektoru </t>
  </si>
  <si>
    <t>Tekuće pomoći temeljem prijenosa EU sredstavaj</t>
  </si>
  <si>
    <t>Tekuće donacije iz EU sredstava</t>
  </si>
  <si>
    <t>Uređaji strojevi i oprema za ostale namjene</t>
  </si>
  <si>
    <t xml:space="preserve"> </t>
  </si>
  <si>
    <t>Tekuće pomoći izravnanja za decentralizirane funkcije</t>
  </si>
  <si>
    <t>Pomoći proračunskim korisnicima iz proračuna koji im nije nadležan</t>
  </si>
  <si>
    <t>Tekuće pomoći temeljem prijenosa EU sredstava</t>
  </si>
  <si>
    <t>Kazne , penali i naknade štete</t>
  </si>
  <si>
    <t>Donacije od pravnih i fiz. osoba izvan općeg proračuna</t>
  </si>
  <si>
    <t xml:space="preserve">Doprinosi za mirovinsko osiguranje </t>
  </si>
  <si>
    <t>Plaća za posebne uvjete rada</t>
  </si>
  <si>
    <t>Tekuće pomoći proračunskim korisnicima iz proračuna</t>
  </si>
  <si>
    <t xml:space="preserve">PRIHOD OD PRODAJE NEFINANCIJSKE IMOVINE              </t>
  </si>
  <si>
    <t xml:space="preserve">Prihod od administrativnih pristojbi i po posebnim propisima </t>
  </si>
  <si>
    <t>Članak 5.</t>
  </si>
  <si>
    <t>Odsjek: Gradska uprava</t>
  </si>
  <si>
    <t>OPIS RAZVOJNOG PROGRAMA</t>
  </si>
  <si>
    <t>PLAN</t>
  </si>
  <si>
    <t>STRATEŠKI CILJ</t>
  </si>
  <si>
    <t>NAZIV MJERE</t>
  </si>
  <si>
    <t>PROGRAM U PRORAČUNU</t>
  </si>
  <si>
    <t>AKTIVNOST/    PROJEKT</t>
  </si>
  <si>
    <t>ŠIFRA PROJEKTA</t>
  </si>
  <si>
    <t>CILJ BR 1.Jačanje ljudskih resursa</t>
  </si>
  <si>
    <t>K100101</t>
  </si>
  <si>
    <t>Ukupno Gradska uprava:</t>
  </si>
  <si>
    <t>Odsjek: Društvenih djelatnosti</t>
  </si>
  <si>
    <t>Završetak projekta sanacije i rekonstrukcije Tvrđave Grad uz potporu Ministarstva kulture RH</t>
  </si>
  <si>
    <t>CILJ BR. 4. Kontinuitet jedinstvenog kulturnog identiteta</t>
  </si>
  <si>
    <t>Zaštita kulturno povijesne baštine</t>
  </si>
  <si>
    <t>Program kulture</t>
  </si>
  <si>
    <t>Sanacija Gradske tvrđave</t>
  </si>
  <si>
    <t>K100301</t>
  </si>
  <si>
    <t>Izgradnja spomen prostora poginulim braniteljima Domovinskog rata Cetinske krajine</t>
  </si>
  <si>
    <t>Ukupno Društvene djelatnosti:</t>
  </si>
  <si>
    <t>Ukupno Razdjel 1:</t>
  </si>
  <si>
    <t xml:space="preserve">Odsjek: Komunalno gospodarstvo </t>
  </si>
  <si>
    <t xml:space="preserve">Daljnja provedba programa energetske učinkovitosti na sustavu javne rasvjete </t>
  </si>
  <si>
    <t>Učinkovito gospodarenje energijom</t>
  </si>
  <si>
    <t>Zajednički rashodi u funkciji održavanja komunalne infrastrukture</t>
  </si>
  <si>
    <t>CILJ BR. 2. Izgrađeni i usklađeni infrastrukturni i prirodni resursi kao osnovni preduvjet kvalitete života</t>
  </si>
  <si>
    <t>Zaštita okoliša i gospodarenje otpadom</t>
  </si>
  <si>
    <t>Zaštita okoliša</t>
  </si>
  <si>
    <t>Sanacija odlagališta komunalnog otpada Mojanka</t>
  </si>
  <si>
    <t>K101101</t>
  </si>
  <si>
    <t xml:space="preserve">Nabava opreme za odvojeno skupljanje otpada </t>
  </si>
  <si>
    <t>Plan gospodarenja otpadom</t>
  </si>
  <si>
    <t>Stvaranje uvjeta za odvojeno prikupljanje otpada</t>
  </si>
  <si>
    <t>Izgradnja i opremanje reciklažnog dvorišta</t>
  </si>
  <si>
    <t>Izgradnja sortirnice projektna dokumentacija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</si>
  <si>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</si>
  <si>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</si>
  <si>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</si>
  <si>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 xml:space="preserve">Program razvitka gospodarstva i izgradnja kapitalnih projekata </t>
  </si>
  <si>
    <t>Ulaganje u športsko rekreacijsku kulturu i stvaranje športsko rekreativnih programa</t>
  </si>
  <si>
    <t>Završetak izgradnje športske dvorane i njeno stavljanje u funkciju</t>
  </si>
  <si>
    <t>CILJ BR.2.</t>
  </si>
  <si>
    <t>Izgrađeni i usklađeni infrastrukturni i prirodni resursi kao osnovni preduvjet kvalitete života</t>
  </si>
  <si>
    <t>Razvoj lokalne cestovne infrastrukture</t>
  </si>
  <si>
    <t>Razvitak gospodarstva i izgradnja kap.objekata</t>
  </si>
  <si>
    <t>Kupnja nekretnine</t>
  </si>
  <si>
    <t>Nastavak izgradnje nogostupa Put Pavića</t>
  </si>
  <si>
    <t>Izgradnja nogostupa Put Pavića</t>
  </si>
  <si>
    <t>Izrada prostorno planske dokumentacije</t>
  </si>
  <si>
    <t>Daljnja detaljna razrada planova dijelova Grada</t>
  </si>
  <si>
    <t>Poticanje energetske učinkovitosti</t>
  </si>
  <si>
    <t>Provedba programa energetske učinkovitosti na objektima u vlasništvu Grada</t>
  </si>
  <si>
    <t>Sustav energetske učinkovitosti na objektima u vlasništvu Grada</t>
  </si>
  <si>
    <t>Razvoj cestovne infrastruture</t>
  </si>
  <si>
    <t>Kvalitetna povezanost zbog brzog i sigurnog odvijanja prometa</t>
  </si>
  <si>
    <t>Izgradnja nogostupa Suhač - Karakašica</t>
  </si>
  <si>
    <t>Razvoj lokalne cestovne infrastruture</t>
  </si>
  <si>
    <t>Kvalitetna prometna povezanost – sigurnost u prometu</t>
  </si>
  <si>
    <t>Izgradnja nogostupa sa biciklističkom stazom nastavak do Aerodroma</t>
  </si>
  <si>
    <t>Razvoj infrastrukture  prometa u mirovanju</t>
  </si>
  <si>
    <t>Povećanje broja parkirališnih mjesta</t>
  </si>
  <si>
    <t>Razvoj komunalne infrastrukture</t>
  </si>
  <si>
    <t>Razvitak gospodarstva i izgradnja kap. objekata</t>
  </si>
  <si>
    <t>EX vojarna Ivaniše Nelipića</t>
  </si>
  <si>
    <t>Nastavak projekta  rekonstrukcije te proširenje vodoopskrbe i odvodnje u sustavu aglomeracije Sinj</t>
  </si>
  <si>
    <t>Financiranje projekta iz fondova EU</t>
  </si>
  <si>
    <t>CILJ BROJ. 3.</t>
  </si>
  <si>
    <t>Održivo i konkurentno gospodarstvo, kao osnova ekonomske dinamike urbane cjeline</t>
  </si>
  <si>
    <t xml:space="preserve">Poboljšanje poslovne infrastrukture i potpora poduzetnicima </t>
  </si>
  <si>
    <t>Uspostava razvojnog centra</t>
  </si>
  <si>
    <t>Centar za razvoj Sinjska Alka</t>
  </si>
  <si>
    <t xml:space="preserve">Ulaganje u daljnji razvoj GZK </t>
  </si>
  <si>
    <t xml:space="preserve">Osiguranje potpore poduzetnicima </t>
  </si>
  <si>
    <t>Gospodarska zona Kukuzovac</t>
  </si>
  <si>
    <t>Uređenje Sinjskog pazara</t>
  </si>
  <si>
    <t>Ulaganje u infrastrukturu u kulturi i kulturna ponuda</t>
  </si>
  <si>
    <t>Strateško upravljanje s kulturno povijesnim nasljeđem</t>
  </si>
  <si>
    <t>Razvitak gospodarstva i izgradnja kapitalnih projekata</t>
  </si>
  <si>
    <t xml:space="preserve">Ulaganje u infrastrukturu u kulturi </t>
  </si>
  <si>
    <t>EU projekt - Obnova kulturne baštine u Sinju</t>
  </si>
  <si>
    <t xml:space="preserve">Nabava opreme za tvrđavu Grad, tvrđavu Kamičak i ulice u sreedištu Grada Sinja </t>
  </si>
  <si>
    <t xml:space="preserve">CILJ BR 4.
Kontinuitet jedinstvenog kulturnog indetiteta zajednice </t>
  </si>
  <si>
    <t>Ulaganje u infrastrukturu u kulturi</t>
  </si>
  <si>
    <t>EU projekt -  Obnova kulturne baštine u Sinju</t>
  </si>
  <si>
    <t>Rekonstrukcija zgrade Palacina</t>
  </si>
  <si>
    <t>Uređenje pješačkih zona u centru Grada</t>
  </si>
  <si>
    <t>Ulaganje u infrastruktruru u kulturi</t>
  </si>
  <si>
    <t>Zaštita i turistička valorizacija kulturno povijesne baštine</t>
  </si>
  <si>
    <t>Sinjska Alka - nabavka tribina</t>
  </si>
  <si>
    <t>Nabavka replika Alkarskih dvora</t>
  </si>
  <si>
    <t>Nabavka LED ekrana za Sinjsku Alku</t>
  </si>
  <si>
    <t>Unapređenje turističke ponude rekreacijskih aktivnosti</t>
  </si>
  <si>
    <t>Izgradnja interpretacijsko - edukacijskog centra Sinjska Alka</t>
  </si>
  <si>
    <t>Rekonstrukcija ulica i opremanje urbanističke cijeline Sinj</t>
  </si>
  <si>
    <t xml:space="preserve">Ukupno Odsjek gospodarstvo:     </t>
  </si>
  <si>
    <t>Ukupno Razdjel 2:</t>
  </si>
  <si>
    <t>Ukupno Plan razvojnih programa :</t>
  </si>
  <si>
    <t>Gradsko vijeće Grada Sinja</t>
  </si>
  <si>
    <t xml:space="preserve">Izvorni plan 2018. </t>
  </si>
  <si>
    <t>Izvršenje 2018.</t>
  </si>
  <si>
    <t>IZVRŠENJE 2018.</t>
  </si>
  <si>
    <t>Izvorni plan  za 2018.</t>
  </si>
  <si>
    <t>Izvršenje 2018</t>
  </si>
  <si>
    <t>Pomoći od izvanproračunskih korisnika</t>
  </si>
  <si>
    <t>Prihodi od prodaje roba i usluga</t>
  </si>
  <si>
    <t>Prihodi od pruženih usluga</t>
  </si>
  <si>
    <t xml:space="preserve">Kapitalne pomoći prorač. korisnicima iz proračuna koji im nije nadležan  </t>
  </si>
  <si>
    <t>Županijske, gradske i općinske pristojbe i naknade</t>
  </si>
  <si>
    <t>Tekuće donacije u naravi</t>
  </si>
  <si>
    <t>Prijevozna sredstva</t>
  </si>
  <si>
    <t>K101002</t>
  </si>
  <si>
    <t>Usluge tekućeg i inevsticijskog održavanja</t>
  </si>
  <si>
    <t>Kazne, penali i naknada štete</t>
  </si>
  <si>
    <t>Naknada štete pravnim i fizičkim osobama</t>
  </si>
  <si>
    <t>A101202</t>
  </si>
  <si>
    <t>Zakup galerije u okviru Alkarskih dvora</t>
  </si>
  <si>
    <t>Nastavak uređenja Alkarskih dvora</t>
  </si>
  <si>
    <t>Rekonstrukcija Centra za razvoj Sinjska alka</t>
  </si>
  <si>
    <t>Kapitalne pomoći bankama i tr. Društvima u javnom sektoru</t>
  </si>
  <si>
    <t>Rashodi za nabavu dugotrajne proizvedene imovine</t>
  </si>
  <si>
    <t>Izgradnja sabirne ulice EX vojarna Ivaniše Nelipića</t>
  </si>
  <si>
    <t>Uređenje sinjskog pazara - projekta dokumenatcija</t>
  </si>
  <si>
    <t>K101218</t>
  </si>
  <si>
    <t>Proširenje Divojačkog groblja Karakašica - Jasensko</t>
  </si>
  <si>
    <t>Izgradnja nogostupa Karakašica (Čovo) uz D1</t>
  </si>
  <si>
    <t>Rekonstrukcija ceste Pazar - Radošić</t>
  </si>
  <si>
    <t>Rekonstrukcija ceste Privija - Han</t>
  </si>
  <si>
    <t>K101222</t>
  </si>
  <si>
    <t>Rekonstrukcija ceste Suhač - Karaguša - Lučane</t>
  </si>
  <si>
    <t>K101223</t>
  </si>
  <si>
    <t>Izgradnja poljoprivrednog - poduzetničkog inkubatora</t>
  </si>
  <si>
    <t>K101224</t>
  </si>
  <si>
    <t>Viteško alkarsko društvo - Projekt "Sinj u sridu"</t>
  </si>
  <si>
    <t>Kapitalne pomoći - VAD</t>
  </si>
  <si>
    <t>Sanacija i uređenje parkirališta na Aerodroma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</si>
  <si>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</si>
  <si>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</si>
  <si>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</si>
  <si>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</si>
  <si>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</si>
  <si>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</si>
  <si>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K101416</t>
  </si>
  <si>
    <t>Usluga izrade studije - Promocija Cetinske krajine</t>
  </si>
  <si>
    <t>Pomoći dane u inozemstvu i unutar 
opće države</t>
  </si>
  <si>
    <t>Pomoći temeljem prijenosa EU sredstava 
- RERA</t>
  </si>
  <si>
    <t>K101417</t>
  </si>
  <si>
    <t>Edukativni programi za turističke vodiče</t>
  </si>
  <si>
    <t>K101418</t>
  </si>
  <si>
    <t>Edukativni program za djelatnike 
u turizmu i kulturi</t>
  </si>
  <si>
    <t>K101419</t>
  </si>
  <si>
    <t>Organizacija javnih tribina o
 značaju kulturno povijesne baštine Cetinskog kraja</t>
  </si>
  <si>
    <t>K101420</t>
  </si>
  <si>
    <t>Sudjelovanje na međunarodnom sajmu 
u Berlinu</t>
  </si>
  <si>
    <t>K101421</t>
  </si>
  <si>
    <t>Usluga internet oglašavanja Dalmation 
hot spot RERA</t>
  </si>
  <si>
    <t>K101422</t>
  </si>
  <si>
    <t>Opremanje Muzeja Cetinske krajine</t>
  </si>
  <si>
    <t>Pomoći temeljem prijenosa EU sredstava 
- Muzej Cetinske krajine</t>
  </si>
  <si>
    <t>K101423</t>
  </si>
  <si>
    <t>Promotivni materijal za Muzej 
Cetinske krajine</t>
  </si>
  <si>
    <t>K101424</t>
  </si>
  <si>
    <t>Edukativna radionica za muzejske 
djelatnike</t>
  </si>
  <si>
    <t>K101425</t>
  </si>
  <si>
    <t>Promocija i vidljivost Sinja i projekta 
Sinj u sridu
 (jumbo plakati i svjetleće reklame)</t>
  </si>
  <si>
    <t>Pomoći temeljem prijenosa EU sredstava 
- Turistička zajednica Sinj</t>
  </si>
  <si>
    <t>K101426</t>
  </si>
  <si>
    <t>Promocija projekta Sinj u sridu 
- oglašavanje TZ SINJ</t>
  </si>
  <si>
    <t>K101427</t>
  </si>
  <si>
    <t>Promotivni materijali tematske 
škole jahanja</t>
  </si>
  <si>
    <t>Tekuće donacije- VAD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</si>
  <si>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</si>
  <si>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</si>
  <si>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</si>
  <si>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</si>
  <si>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</si>
  <si>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</si>
  <si>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</si>
  <si>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</si>
  <si>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Izrada web portala i 
aplikacije za Sinjsku alku - VAD</t>
  </si>
  <si>
    <t>Pomoći dane u inozemstvu i unutar opće države</t>
  </si>
  <si>
    <t>Pomoći proračunskim korisinicima drugih proračuna</t>
  </si>
  <si>
    <t>K 100101</t>
  </si>
  <si>
    <t>K100102</t>
  </si>
  <si>
    <t>Nabavka službenog vozila</t>
  </si>
  <si>
    <t>Uređaji, strojevi i oprema za ostale namjene</t>
  </si>
  <si>
    <t>Kulturne manifestacije - Dani Alke i Velike Gospe, Božićno - novogodišnji program i ostale manifestacije</t>
  </si>
  <si>
    <t>Rashodi za nabavu dugotrajne proizvodne imovine - nabavka razglasa</t>
  </si>
  <si>
    <t>A100306</t>
  </si>
  <si>
    <t>A100307</t>
  </si>
  <si>
    <t>A100407</t>
  </si>
  <si>
    <t>A100408</t>
  </si>
  <si>
    <t>Uređenje malog igrališta s umjetnom travom uz Junakov stadion</t>
  </si>
  <si>
    <t>A100503</t>
  </si>
  <si>
    <t>Sufinanciranje nabavke knjiga za učenike srednjh škola</t>
  </si>
  <si>
    <t>Potpore za rad udruga u Domovinskom ratu i udruga socijalne skrbi</t>
  </si>
  <si>
    <t>SUSTAV CIVILNE ZAŠTITE</t>
  </si>
  <si>
    <t>Plaće za posebne uvjete rada</t>
  </si>
  <si>
    <t>Doprinosi za mirovinsko osiguranje</t>
  </si>
  <si>
    <t>Bankarske usluge i suluge platnog prometa</t>
  </si>
  <si>
    <t>A100703</t>
  </si>
  <si>
    <t>Civilna zaštita i spašavanje</t>
  </si>
  <si>
    <t>Oprema za održavanje i zaštitu</t>
  </si>
  <si>
    <t>A100606</t>
  </si>
  <si>
    <t>Javni radovi</t>
  </si>
  <si>
    <t xml:space="preserve">Naknade troškova zaposlenima </t>
  </si>
  <si>
    <t>Doprinosi za zadravstveno osiguranje</t>
  </si>
  <si>
    <t>Doprinosi za obvezno osiguranje u slučaju nezaposlenosti</t>
  </si>
  <si>
    <t>Izvorni plan 2018.g.</t>
  </si>
  <si>
    <t>Izvršenje 2018.g.</t>
  </si>
  <si>
    <t>GODIŠNJI IZVJEŠTAJ O IZVRŠENJU PRORAČUNA  GRADA SINJA ZA 2018. GODINU</t>
  </si>
  <si>
    <t>IZVORNI PLAN 2018.</t>
  </si>
  <si>
    <t>IZVRŠENJE 2018.G.</t>
  </si>
  <si>
    <t xml:space="preserve">Prihodi i rashodi, primici i izdaci Proračuna Grada Sinja za 2018. (u daljnjem tekstu Proračun) ostvareni su kako slijedi: </t>
  </si>
  <si>
    <t>Prihodi i rashodi, te primici i izdaci po ekonomskoj klasifikaciji utvrđeni u Računu prihoda i rashoda i Računu financiranja za 2018. godinu ostvareni su kako slijedi:</t>
  </si>
  <si>
    <t>VIŠAK PRIHODA I PRIMITAKA TEKUĆE GODINE</t>
  </si>
  <si>
    <t>PRENESENI MANJAK PRIHODA I PRIMITAKA 2017.</t>
  </si>
  <si>
    <t>UKUPNI VIŠAK PRIHODA I PRIMITAKA</t>
  </si>
  <si>
    <t>Rashodi i izdaci Proračuna u iznosu 68.232.026,00  kn raspoređeni su po korisnicima i potanjim namjenama u Posebnom dijelu Proračuna, kako slijedi:</t>
  </si>
  <si>
    <t>2018.</t>
  </si>
  <si>
    <t>Troškovi nabavke razne računalne  i telekomunikacijske opreme
Nabavka službenog vozila</t>
  </si>
  <si>
    <t xml:space="preserve">Obnova uredskih prostorija i opreme
nabavka službenog vozila
</t>
  </si>
  <si>
    <t xml:space="preserve">
K100102</t>
  </si>
  <si>
    <t xml:space="preserve">
140.000,00 </t>
  </si>
  <si>
    <t xml:space="preserve">
0,00</t>
  </si>
  <si>
    <t>Ishođenje građevinske dozvole,
raspisivanje natječaja za sanaciju, odabir izvođača i početak radova na sanaciji</t>
  </si>
  <si>
    <t>Rješavanje imovinsko pravnih odnosa za potrebe realizacije projekta aglomeracije</t>
  </si>
  <si>
    <t xml:space="preserve">Razvoj lokalne cestovne infrastrukture </t>
  </si>
  <si>
    <t>Kvalitetna povezanost zbog bržeg i sigurnijeg odvijanja prometa</t>
  </si>
  <si>
    <t>Izgradnja nogostupa Karakašica(Čovo) uz D1</t>
  </si>
  <si>
    <t>Poboljšanje poslovne infrastrukture i potpora poduzetnicima</t>
  </si>
  <si>
    <t>Osiguranje potpore poduzetnicima</t>
  </si>
  <si>
    <t>Izgradnja poljoprivredno poduzetničkog inkubatora</t>
  </si>
  <si>
    <t>K101226</t>
  </si>
  <si>
    <t>Kapitalna pomoć VAD- u za sufinanciranje projekata Sinj u sridu</t>
  </si>
  <si>
    <t>Povećati prepoznat-ljivost Grada na turističkom tržištu</t>
  </si>
  <si>
    <t>Rekonstrukcija kule sa satom sa uređenjem kamene prizemnice</t>
  </si>
  <si>
    <t>Oprema za zgradu Palacine</t>
  </si>
  <si>
    <t>Usluga izrade studije</t>
  </si>
  <si>
    <t>Promotivni materijal za Muzej Cetinske krajine</t>
  </si>
  <si>
    <t>Članak 6.</t>
  </si>
  <si>
    <t xml:space="preserve">                     </t>
  </si>
  <si>
    <t>Izdaci za dane zajmove neprofitnim organizacijama, građanima i kućanstvima</t>
  </si>
  <si>
    <t xml:space="preserve">Dani zajmovi neprofitnim organizacijama, građanima i kućanstvima u tuzemstvu </t>
  </si>
  <si>
    <t>Izdaci za depozite i jamčevne pologe</t>
  </si>
  <si>
    <t>Izdaci za jamčevne pologe u tuzemstvu</t>
  </si>
  <si>
    <t>Izdaci za depozite i jamčevne
 pologe</t>
  </si>
  <si>
    <t>Izdaci za jamčevne pologe
 u tuzemstvu</t>
  </si>
  <si>
    <t>indeks
5/2</t>
  </si>
  <si>
    <t>Indeks
5/4</t>
  </si>
  <si>
    <t>IZVRŠENJE</t>
  </si>
  <si>
    <t>INDEKS</t>
  </si>
  <si>
    <t>Efikasna lokalna samouprava
                Efikasna lokalna samouprava</t>
  </si>
  <si>
    <t>Javna uprava i administracija
                        Javna uprava i administracija</t>
  </si>
  <si>
    <t xml:space="preserve">                                            K100102</t>
  </si>
  <si>
    <t>TEKUĆI  PLAN
2018.</t>
  </si>
  <si>
    <t>IZVRŠENJE
2018.</t>
  </si>
  <si>
    <t>Potpredsjednik Gradskog vijeća:</t>
  </si>
  <si>
    <t>Anđelko Bilandžić</t>
  </si>
  <si>
    <t>Ovaj Godišnji izvještaj o Izvršenju Proračuna Grada Sinja za 2018. godinu stupa na snagu prvog dana od objave u "Službenom glasniku Grada Sinja.</t>
  </si>
  <si>
    <t>Izvještaj o provedbi Plana razvojnih programa za razdoblje 2018. - 2020. godine, čini sastavni gio Godišnjeg izvještaja o izvršenju Proračuna za 2018. godinu, te su iskazani rashodi po pojedinim programima i kapitalnim projektima koji su realizirani u Proračunu za 2018. godinu.</t>
  </si>
  <si>
    <t>III.   IZVJEŠTAJ O PROVEDBI PLANA RAZVOJNIH PROGRAMA</t>
  </si>
  <si>
    <t>I. OPĆI DIO</t>
  </si>
  <si>
    <t>II. POSEBNI DIO</t>
  </si>
  <si>
    <t>Temeljem odredbi članka 110. Zakona o proračunu ("Narodne novine" br. 87/08, 136/12 i 15/15) i članka 35. Statuta Grada Sinja "Službeni glasnik Grada Sinja" br. 10/09 i 2/13) Gradsko vijeće Grada Sinja na 25. sjednici održanoj dana 03.10. 2019. godine donosi:</t>
  </si>
  <si>
    <t>Klasa: 400-06/19-01/3</t>
  </si>
  <si>
    <t>Ur.broj: 2175/01-03-19-1</t>
  </si>
  <si>
    <t>Sinj, rujan 2019. godine</t>
  </si>
  <si>
    <t>117/1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</si>
</sst>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.5"/>
      <name val="Arial"/>
      <family val="2"/>
      <charset val="238"/>
    </font>
    <font>
      <sz val="1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i/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0.5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lightGray">
        <fgColor rgb="FF000000"/>
        <bgColor theme="0" tint="-0.34998626667073579"/>
      </patternFill>
    </fill>
    <fill>
      <patternFill patternType="gray125">
        <fgColor rgb="FF000000"/>
        <bgColor theme="0" tint="-0.24994659260841701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  <fill>
      <patternFill patternType="gray125">
        <fgColor rgb="FF000000"/>
        <bgColor theme="0" tint="-0.34998626667073579"/>
      </patternFill>
    </fill>
    <fill>
      <patternFill patternType="lightGray">
        <fgColor rgb="FF000000"/>
        <bgColor theme="0" tint="-0.499984740745262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0" fillId="0" borderId="0" applyNumberFormat="0" applyFill="0" applyBorder="0" applyAlignment="0" applyProtection="0"/>
    <xf numFmtId="9" fontId="52" fillId="0" borderId="0" applyFont="0" applyFill="0" applyBorder="0" applyAlignment="0" applyProtection="0"/>
  </cellStyleXfs>
  <cellXfs count="878">
    <xf numFmtId="0" fontId="0" fillId="0" borderId="0" xfId="0"/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wrapText="1"/>
    </xf>
    <xf numFmtId="0" fontId="10" fillId="0" borderId="0" xfId="0" applyFont="1"/>
    <xf numFmtId="0" fontId="10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4" fontId="13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4" fontId="14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" fontId="16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/>
    <xf numFmtId="0" fontId="7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wrapText="1"/>
    </xf>
    <xf numFmtId="0" fontId="19" fillId="0" borderId="11" xfId="0" applyFont="1" applyBorder="1" applyAlignment="1">
      <alignment horizontal="center"/>
    </xf>
    <xf numFmtId="0" fontId="20" fillId="0" borderId="1" xfId="0" applyFont="1" applyBorder="1"/>
    <xf numFmtId="0" fontId="17" fillId="0" borderId="9" xfId="0" applyFont="1" applyBorder="1"/>
    <xf numFmtId="0" fontId="17" fillId="0" borderId="1" xfId="0" applyFont="1" applyBorder="1"/>
    <xf numFmtId="49" fontId="17" fillId="0" borderId="1" xfId="0" applyNumberFormat="1" applyFont="1" applyBorder="1" applyAlignment="1">
      <alignment horizontal="left"/>
    </xf>
    <xf numFmtId="49" fontId="17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/>
    <xf numFmtId="0" fontId="4" fillId="3" borderId="13" xfId="0" applyFont="1" applyFill="1" applyBorder="1"/>
    <xf numFmtId="0" fontId="6" fillId="4" borderId="1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4" fontId="6" fillId="4" borderId="1" xfId="0" applyNumberFormat="1" applyFont="1" applyFill="1" applyBorder="1" applyAlignment="1">
      <alignment wrapText="1"/>
    </xf>
    <xf numFmtId="4" fontId="6" fillId="4" borderId="1" xfId="0" applyNumberFormat="1" applyFont="1" applyFill="1" applyBorder="1"/>
    <xf numFmtId="10" fontId="6" fillId="4" borderId="1" xfId="0" applyNumberFormat="1" applyFont="1" applyFill="1" applyBorder="1" applyAlignment="1">
      <alignment wrapText="1"/>
    </xf>
    <xf numFmtId="4" fontId="21" fillId="0" borderId="1" xfId="0" applyNumberFormat="1" applyFont="1" applyBorder="1"/>
    <xf numFmtId="0" fontId="4" fillId="0" borderId="14" xfId="0" applyFont="1" applyBorder="1"/>
    <xf numFmtId="4" fontId="5" fillId="6" borderId="1" xfId="0" applyNumberFormat="1" applyFont="1" applyFill="1" applyBorder="1"/>
    <xf numFmtId="4" fontId="21" fillId="0" borderId="1" xfId="0" applyNumberFormat="1" applyFont="1" applyBorder="1" applyAlignment="1">
      <alignment wrapText="1"/>
    </xf>
    <xf numFmtId="0" fontId="3" fillId="0" borderId="4" xfId="0" applyFont="1" applyBorder="1" applyAlignment="1">
      <alignment horizontal="center"/>
    </xf>
    <xf numFmtId="4" fontId="7" fillId="5" borderId="1" xfId="0" applyNumberFormat="1" applyFont="1" applyFill="1" applyBorder="1"/>
    <xf numFmtId="10" fontId="7" fillId="5" borderId="1" xfId="0" applyNumberFormat="1" applyFont="1" applyFill="1" applyBorder="1"/>
    <xf numFmtId="0" fontId="7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4" fontId="24" fillId="5" borderId="1" xfId="0" applyNumberFormat="1" applyFont="1" applyFill="1" applyBorder="1"/>
    <xf numFmtId="4" fontId="7" fillId="5" borderId="1" xfId="0" applyNumberFormat="1" applyFont="1" applyFill="1" applyBorder="1" applyAlignment="1">
      <alignment wrapText="1"/>
    </xf>
    <xf numFmtId="0" fontId="7" fillId="5" borderId="1" xfId="0" applyFont="1" applyFill="1" applyBorder="1"/>
    <xf numFmtId="0" fontId="7" fillId="5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left"/>
    </xf>
    <xf numFmtId="4" fontId="22" fillId="5" borderId="1" xfId="0" applyNumberFormat="1" applyFont="1" applyFill="1" applyBorder="1"/>
    <xf numFmtId="49" fontId="7" fillId="5" borderId="1" xfId="0" applyNumberFormat="1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wrapText="1"/>
    </xf>
    <xf numFmtId="4" fontId="25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10" fillId="0" borderId="9" xfId="0" applyNumberFormat="1" applyFont="1" applyBorder="1" applyAlignment="1">
      <alignment horizontal="center"/>
    </xf>
    <xf numFmtId="0" fontId="26" fillId="3" borderId="1" xfId="0" applyFont="1" applyFill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10" fillId="0" borderId="4" xfId="0" applyFont="1" applyBorder="1" applyAlignment="1">
      <alignment horizontal="center"/>
    </xf>
    <xf numFmtId="49" fontId="21" fillId="0" borderId="1" xfId="0" applyNumberFormat="1" applyFont="1" applyBorder="1" applyAlignment="1">
      <alignment horizontal="left"/>
    </xf>
    <xf numFmtId="0" fontId="21" fillId="0" borderId="4" xfId="0" applyFont="1" applyBorder="1" applyAlignment="1">
      <alignment horizontal="center"/>
    </xf>
    <xf numFmtId="0" fontId="21" fillId="0" borderId="1" xfId="0" applyFont="1" applyBorder="1"/>
    <xf numFmtId="0" fontId="21" fillId="0" borderId="1" xfId="0" applyFont="1" applyBorder="1" applyAlignment="1">
      <alignment wrapText="1"/>
    </xf>
    <xf numFmtId="49" fontId="21" fillId="0" borderId="1" xfId="0" applyNumberFormat="1" applyFont="1" applyBorder="1" applyAlignment="1">
      <alignment horizontal="left" wrapText="1"/>
    </xf>
    <xf numFmtId="0" fontId="21" fillId="0" borderId="4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49" fontId="14" fillId="0" borderId="1" xfId="0" applyNumberFormat="1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0" fontId="6" fillId="4" borderId="1" xfId="0" applyFont="1" applyFill="1" applyBorder="1"/>
    <xf numFmtId="49" fontId="6" fillId="4" borderId="1" xfId="0" applyNumberFormat="1" applyFont="1" applyFill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shrinkToFit="1"/>
    </xf>
    <xf numFmtId="4" fontId="6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3" fillId="5" borderId="1" xfId="0" applyNumberFormat="1" applyFont="1" applyFill="1" applyBorder="1" applyAlignment="1">
      <alignment horizontal="left"/>
    </xf>
    <xf numFmtId="0" fontId="3" fillId="0" borderId="1" xfId="0" applyFont="1" applyBorder="1"/>
    <xf numFmtId="49" fontId="14" fillId="5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49" fontId="25" fillId="0" borderId="1" xfId="0" applyNumberFormat="1" applyFont="1" applyBorder="1" applyAlignment="1">
      <alignment horizontal="right"/>
    </xf>
    <xf numFmtId="0" fontId="22" fillId="5" borderId="1" xfId="0" applyFont="1" applyFill="1" applyBorder="1" applyAlignment="1">
      <alignment horizontal="left"/>
    </xf>
    <xf numFmtId="0" fontId="22" fillId="5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wrapText="1"/>
    </xf>
    <xf numFmtId="4" fontId="5" fillId="8" borderId="1" xfId="0" applyNumberFormat="1" applyFont="1" applyFill="1" applyBorder="1" applyAlignment="1">
      <alignment wrapText="1"/>
    </xf>
    <xf numFmtId="0" fontId="14" fillId="0" borderId="1" xfId="0" applyFont="1" applyBorder="1"/>
    <xf numFmtId="4" fontId="14" fillId="0" borderId="1" xfId="0" applyNumberFormat="1" applyFont="1" applyBorder="1" applyAlignment="1">
      <alignment wrapText="1"/>
    </xf>
    <xf numFmtId="0" fontId="14" fillId="5" borderId="1" xfId="0" applyFont="1" applyFill="1" applyBorder="1"/>
    <xf numFmtId="49" fontId="14" fillId="0" borderId="1" xfId="0" applyNumberFormat="1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49" fontId="14" fillId="5" borderId="1" xfId="0" applyNumberFormat="1" applyFont="1" applyFill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10" fontId="7" fillId="0" borderId="1" xfId="0" applyNumberFormat="1" applyFont="1" applyBorder="1"/>
    <xf numFmtId="0" fontId="14" fillId="0" borderId="4" xfId="0" applyFont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4" fontId="4" fillId="5" borderId="1" xfId="0" applyNumberFormat="1" applyFont="1" applyFill="1" applyBorder="1"/>
    <xf numFmtId="0" fontId="5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wrapText="1"/>
    </xf>
    <xf numFmtId="4" fontId="4" fillId="7" borderId="1" xfId="0" applyNumberFormat="1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4" fontId="7" fillId="2" borderId="1" xfId="0" applyNumberFormat="1" applyFont="1" applyFill="1" applyBorder="1"/>
    <xf numFmtId="49" fontId="14" fillId="0" borderId="1" xfId="0" applyNumberFormat="1" applyFont="1" applyBorder="1" applyAlignment="1">
      <alignment horizontal="right"/>
    </xf>
    <xf numFmtId="4" fontId="7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right"/>
    </xf>
    <xf numFmtId="0" fontId="14" fillId="0" borderId="1" xfId="0" applyFont="1" applyBorder="1" applyAlignment="1">
      <alignment horizontal="left"/>
    </xf>
    <xf numFmtId="49" fontId="4" fillId="7" borderId="1" xfId="0" applyNumberFormat="1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49" fontId="7" fillId="5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wrapText="1"/>
    </xf>
    <xf numFmtId="10" fontId="15" fillId="0" borderId="1" xfId="0" applyNumberFormat="1" applyFont="1" applyBorder="1"/>
    <xf numFmtId="0" fontId="18" fillId="0" borderId="4" xfId="0" applyFont="1" applyBorder="1" applyAlignment="1">
      <alignment wrapText="1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29" fillId="0" borderId="9" xfId="0" applyNumberFormat="1" applyFont="1" applyBorder="1"/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4" fontId="10" fillId="0" borderId="1" xfId="0" applyNumberFormat="1" applyFont="1" applyBorder="1" applyAlignment="1">
      <alignment wrapText="1"/>
    </xf>
    <xf numFmtId="4" fontId="29" fillId="0" borderId="1" xfId="0" applyNumberFormat="1" applyFont="1" applyBorder="1"/>
    <xf numFmtId="0" fontId="6" fillId="0" borderId="4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6" fillId="9" borderId="1" xfId="0" applyFont="1" applyFill="1" applyBorder="1" applyAlignment="1">
      <alignment horizontal="center" wrapText="1"/>
    </xf>
    <xf numFmtId="0" fontId="8" fillId="9" borderId="4" xfId="0" applyFont="1" applyFill="1" applyBorder="1" applyAlignment="1">
      <alignment horizontal="center" wrapText="1"/>
    </xf>
    <xf numFmtId="4" fontId="6" fillId="9" borderId="1" xfId="0" applyNumberFormat="1" applyFont="1" applyFill="1" applyBorder="1" applyAlignment="1">
      <alignment wrapText="1"/>
    </xf>
    <xf numFmtId="10" fontId="6" fillId="9" borderId="1" xfId="0" applyNumberFormat="1" applyFont="1" applyFill="1" applyBorder="1"/>
    <xf numFmtId="0" fontId="6" fillId="9" borderId="1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left"/>
    </xf>
    <xf numFmtId="4" fontId="5" fillId="9" borderId="1" xfId="0" applyNumberFormat="1" applyFont="1" applyFill="1" applyBorder="1" applyAlignment="1">
      <alignment wrapText="1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5" fillId="8" borderId="4" xfId="0" applyFont="1" applyFill="1" applyBorder="1"/>
    <xf numFmtId="0" fontId="5" fillId="8" borderId="4" xfId="0" applyFont="1" applyFill="1" applyBorder="1" applyAlignment="1">
      <alignment horizontal="left"/>
    </xf>
    <xf numFmtId="0" fontId="7" fillId="5" borderId="4" xfId="0" applyFont="1" applyFill="1" applyBorder="1"/>
    <xf numFmtId="0" fontId="6" fillId="9" borderId="4" xfId="0" applyFont="1" applyFill="1" applyBorder="1" applyAlignment="1">
      <alignment wrapText="1"/>
    </xf>
    <xf numFmtId="0" fontId="4" fillId="9" borderId="7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7" fillId="9" borderId="7" xfId="1" applyFont="1" applyFill="1" applyBorder="1" applyAlignment="1">
      <alignment horizontal="center" vertic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49" fontId="19" fillId="9" borderId="9" xfId="0" applyNumberFormat="1" applyFont="1" applyFill="1" applyBorder="1" applyAlignment="1">
      <alignment horizontal="center"/>
    </xf>
    <xf numFmtId="0" fontId="30" fillId="0" borderId="0" xfId="0" applyFont="1"/>
    <xf numFmtId="0" fontId="7" fillId="0" borderId="4" xfId="0" applyFont="1" applyBorder="1"/>
    <xf numFmtId="4" fontId="7" fillId="0" borderId="1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4" fillId="0" borderId="4" xfId="0" applyFont="1" applyBorder="1"/>
    <xf numFmtId="10" fontId="21" fillId="0" borderId="1" xfId="0" applyNumberFormat="1" applyFont="1" applyBorder="1"/>
    <xf numFmtId="0" fontId="14" fillId="0" borderId="4" xfId="0" applyFont="1" applyBorder="1" applyAlignment="1">
      <alignment wrapText="1"/>
    </xf>
    <xf numFmtId="10" fontId="5" fillId="8" borderId="1" xfId="0" applyNumberFormat="1" applyFont="1" applyFill="1" applyBorder="1"/>
    <xf numFmtId="0" fontId="31" fillId="0" borderId="0" xfId="0" applyFont="1"/>
    <xf numFmtId="4" fontId="5" fillId="5" borderId="1" xfId="0" applyNumberFormat="1" applyFont="1" applyFill="1" applyBorder="1" applyAlignment="1">
      <alignment wrapText="1"/>
    </xf>
    <xf numFmtId="10" fontId="5" fillId="5" borderId="1" xfId="0" applyNumberFormat="1" applyFont="1" applyFill="1" applyBorder="1"/>
    <xf numFmtId="2" fontId="11" fillId="8" borderId="1" xfId="0" applyNumberFormat="1" applyFont="1" applyFill="1" applyBorder="1"/>
    <xf numFmtId="0" fontId="11" fillId="8" borderId="1" xfId="0" applyFont="1" applyFill="1" applyBorder="1"/>
    <xf numFmtId="2" fontId="24" fillId="5" borderId="1" xfId="0" applyNumberFormat="1" applyFont="1" applyFill="1" applyBorder="1"/>
    <xf numFmtId="0" fontId="32" fillId="0" borderId="0" xfId="0" applyFont="1"/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wrapText="1"/>
    </xf>
    <xf numFmtId="10" fontId="10" fillId="0" borderId="1" xfId="0" applyNumberFormat="1" applyFont="1" applyBorder="1"/>
    <xf numFmtId="0" fontId="4" fillId="3" borderId="4" xfId="0" applyFont="1" applyFill="1" applyBorder="1" applyAlignment="1">
      <alignment horizontal="center" wrapText="1"/>
    </xf>
    <xf numFmtId="4" fontId="8" fillId="3" borderId="1" xfId="0" applyNumberFormat="1" applyFont="1" applyFill="1" applyBorder="1" applyAlignment="1">
      <alignment shrinkToFit="1"/>
    </xf>
    <xf numFmtId="4" fontId="4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wrapText="1"/>
    </xf>
    <xf numFmtId="4" fontId="5" fillId="9" borderId="1" xfId="0" applyNumberFormat="1" applyFont="1" applyFill="1" applyBorder="1"/>
    <xf numFmtId="10" fontId="5" fillId="9" borderId="1" xfId="0" applyNumberFormat="1" applyFont="1" applyFill="1" applyBorder="1"/>
    <xf numFmtId="0" fontId="3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22" fillId="5" borderId="1" xfId="0" applyFont="1" applyFill="1" applyBorder="1" applyAlignment="1">
      <alignment horizontal="center" wrapText="1"/>
    </xf>
    <xf numFmtId="4" fontId="22" fillId="5" borderId="1" xfId="0" applyNumberFormat="1" applyFont="1" applyFill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4" fontId="14" fillId="2" borderId="1" xfId="0" applyNumberFormat="1" applyFont="1" applyFill="1" applyBorder="1"/>
    <xf numFmtId="4" fontId="34" fillId="9" borderId="1" xfId="0" applyNumberFormat="1" applyFont="1" applyFill="1" applyBorder="1" applyAlignment="1">
      <alignment wrapText="1"/>
    </xf>
    <xf numFmtId="0" fontId="0" fillId="5" borderId="0" xfId="0" applyFill="1"/>
    <xf numFmtId="0" fontId="3" fillId="0" borderId="6" xfId="1" applyBorder="1" applyAlignment="1">
      <alignment horizontal="center"/>
    </xf>
    <xf numFmtId="0" fontId="3" fillId="0" borderId="6" xfId="1" applyBorder="1"/>
    <xf numFmtId="4" fontId="3" fillId="0" borderId="6" xfId="1" applyNumberFormat="1" applyBorder="1"/>
    <xf numFmtId="0" fontId="33" fillId="0" borderId="9" xfId="0" applyFont="1" applyBorder="1" applyAlignment="1">
      <alignment horizontal="center"/>
    </xf>
    <xf numFmtId="49" fontId="33" fillId="0" borderId="9" xfId="0" applyNumberFormat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4" xfId="1" applyBorder="1"/>
    <xf numFmtId="4" fontId="3" fillId="0" borderId="1" xfId="1" applyNumberFormat="1" applyBorder="1"/>
    <xf numFmtId="10" fontId="3" fillId="0" borderId="1" xfId="1" applyNumberFormat="1" applyBorder="1"/>
    <xf numFmtId="0" fontId="7" fillId="0" borderId="1" xfId="1" applyFont="1" applyBorder="1" applyAlignment="1">
      <alignment horizontal="center"/>
    </xf>
    <xf numFmtId="4" fontId="7" fillId="0" borderId="1" xfId="1" applyNumberFormat="1" applyFont="1" applyBorder="1"/>
    <xf numFmtId="10" fontId="7" fillId="0" borderId="1" xfId="1" applyNumberFormat="1" applyFont="1" applyBorder="1"/>
    <xf numFmtId="0" fontId="7" fillId="0" borderId="4" xfId="1" applyFont="1" applyBorder="1"/>
    <xf numFmtId="0" fontId="7" fillId="0" borderId="1" xfId="1" applyFont="1" applyBorder="1" applyAlignment="1">
      <alignment horizontal="center" wrapText="1"/>
    </xf>
    <xf numFmtId="0" fontId="7" fillId="0" borderId="4" xfId="1" applyFont="1" applyBorder="1" applyAlignment="1">
      <alignment wrapText="1"/>
    </xf>
    <xf numFmtId="4" fontId="7" fillId="0" borderId="1" xfId="1" applyNumberFormat="1" applyFont="1" applyBorder="1" applyAlignment="1">
      <alignment wrapText="1"/>
    </xf>
    <xf numFmtId="10" fontId="7" fillId="0" borderId="1" xfId="1" applyNumberFormat="1" applyFont="1" applyBorder="1" applyAlignment="1">
      <alignment wrapText="1"/>
    </xf>
    <xf numFmtId="0" fontId="4" fillId="9" borderId="7" xfId="1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33" fillId="9" borderId="9" xfId="0" applyFont="1" applyFill="1" applyBorder="1" applyAlignment="1">
      <alignment horizontal="center"/>
    </xf>
    <xf numFmtId="49" fontId="33" fillId="9" borderId="9" xfId="0" applyNumberFormat="1" applyFont="1" applyFill="1" applyBorder="1" applyAlignment="1">
      <alignment horizontal="center"/>
    </xf>
    <xf numFmtId="0" fontId="8" fillId="9" borderId="1" xfId="1" applyFont="1" applyFill="1" applyBorder="1" applyAlignment="1">
      <alignment horizontal="center"/>
    </xf>
    <xf numFmtId="0" fontId="8" fillId="9" borderId="4" xfId="1" applyFont="1" applyFill="1" applyBorder="1" applyAlignment="1">
      <alignment horizontal="left" wrapText="1"/>
    </xf>
    <xf numFmtId="4" fontId="6" fillId="9" borderId="1" xfId="1" applyNumberFormat="1" applyFont="1" applyFill="1" applyBorder="1"/>
    <xf numFmtId="10" fontId="6" fillId="9" borderId="1" xfId="1" applyNumberFormat="1" applyFont="1" applyFill="1" applyBorder="1"/>
    <xf numFmtId="0" fontId="6" fillId="9" borderId="1" xfId="1" applyFont="1" applyFill="1" applyBorder="1" applyAlignment="1">
      <alignment horizontal="center"/>
    </xf>
    <xf numFmtId="0" fontId="6" fillId="9" borderId="4" xfId="1" applyFont="1" applyFill="1" applyBorder="1" applyAlignment="1">
      <alignment wrapText="1"/>
    </xf>
    <xf numFmtId="4" fontId="5" fillId="9" borderId="1" xfId="1" applyNumberFormat="1" applyFont="1" applyFill="1" applyBorder="1"/>
    <xf numFmtId="10" fontId="5" fillId="9" borderId="1" xfId="1" applyNumberFormat="1" applyFont="1" applyFill="1" applyBorder="1"/>
    <xf numFmtId="0" fontId="5" fillId="8" borderId="4" xfId="1" applyFont="1" applyFill="1" applyBorder="1" applyAlignment="1">
      <alignment horizontal="left"/>
    </xf>
    <xf numFmtId="4" fontId="5" fillId="8" borderId="1" xfId="1" applyNumberFormat="1" applyFont="1" applyFill="1" applyBorder="1"/>
    <xf numFmtId="10" fontId="5" fillId="8" borderId="1" xfId="1" applyNumberFormat="1" applyFont="1" applyFill="1" applyBorder="1"/>
    <xf numFmtId="0" fontId="7" fillId="5" borderId="1" xfId="1" applyFont="1" applyFill="1" applyBorder="1" applyAlignment="1">
      <alignment horizontal="center"/>
    </xf>
    <xf numFmtId="0" fontId="7" fillId="5" borderId="4" xfId="1" applyFont="1" applyFill="1" applyBorder="1" applyAlignment="1">
      <alignment horizontal="left"/>
    </xf>
    <xf numFmtId="4" fontId="7" fillId="5" borderId="1" xfId="1" applyNumberFormat="1" applyFont="1" applyFill="1" applyBorder="1"/>
    <xf numFmtId="10" fontId="7" fillId="5" borderId="1" xfId="1" applyNumberFormat="1" applyFont="1" applyFill="1" applyBorder="1"/>
    <xf numFmtId="0" fontId="7" fillId="5" borderId="4" xfId="1" applyFont="1" applyFill="1" applyBorder="1"/>
    <xf numFmtId="0" fontId="5" fillId="8" borderId="1" xfId="1" applyFont="1" applyFill="1" applyBorder="1" applyAlignment="1">
      <alignment horizontal="center"/>
    </xf>
    <xf numFmtId="0" fontId="5" fillId="8" borderId="4" xfId="1" applyFont="1" applyFill="1" applyBorder="1"/>
    <xf numFmtId="0" fontId="7" fillId="5" borderId="1" xfId="1" applyFont="1" applyFill="1" applyBorder="1" applyAlignment="1">
      <alignment horizontal="center" wrapText="1"/>
    </xf>
    <xf numFmtId="0" fontId="7" fillId="5" borderId="4" xfId="1" applyFont="1" applyFill="1" applyBorder="1" applyAlignment="1">
      <alignment wrapText="1"/>
    </xf>
    <xf numFmtId="4" fontId="7" fillId="5" borderId="1" xfId="1" applyNumberFormat="1" applyFont="1" applyFill="1" applyBorder="1" applyAlignment="1">
      <alignment wrapText="1"/>
    </xf>
    <xf numFmtId="10" fontId="7" fillId="5" borderId="1" xfId="1" applyNumberFormat="1" applyFont="1" applyFill="1" applyBorder="1" applyAlignment="1">
      <alignment wrapText="1"/>
    </xf>
    <xf numFmtId="0" fontId="5" fillId="8" borderId="4" xfId="1" applyFont="1" applyFill="1" applyBorder="1" applyAlignment="1">
      <alignment wrapText="1"/>
    </xf>
    <xf numFmtId="0" fontId="7" fillId="0" borderId="1" xfId="1" applyFont="1" applyBorder="1" applyAlignment="1">
      <alignment wrapText="1"/>
    </xf>
    <xf numFmtId="0" fontId="5" fillId="9" borderId="1" xfId="1" applyFont="1" applyFill="1" applyBorder="1" applyAlignment="1">
      <alignment horizontal="center"/>
    </xf>
    <xf numFmtId="0" fontId="5" fillId="9" borderId="4" xfId="1" applyFont="1" applyFill="1" applyBorder="1" applyAlignment="1">
      <alignment wrapText="1"/>
    </xf>
    <xf numFmtId="10" fontId="5" fillId="9" borderId="1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wrapText="1"/>
    </xf>
    <xf numFmtId="4" fontId="5" fillId="8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10" fontId="4" fillId="5" borderId="1" xfId="0" applyNumberFormat="1" applyFont="1" applyFill="1" applyBorder="1"/>
    <xf numFmtId="0" fontId="30" fillId="5" borderId="0" xfId="0" applyFont="1" applyFill="1"/>
    <xf numFmtId="10" fontId="3" fillId="0" borderId="1" xfId="0" applyNumberFormat="1" applyFont="1" applyBorder="1"/>
    <xf numFmtId="10" fontId="22" fillId="5" borderId="1" xfId="0" applyNumberFormat="1" applyFont="1" applyFill="1" applyBorder="1"/>
    <xf numFmtId="4" fontId="11" fillId="8" borderId="1" xfId="0" applyNumberFormat="1" applyFont="1" applyFill="1" applyBorder="1"/>
    <xf numFmtId="0" fontId="33" fillId="5" borderId="1" xfId="0" applyFont="1" applyFill="1" applyBorder="1" applyAlignment="1">
      <alignment wrapText="1"/>
    </xf>
    <xf numFmtId="4" fontId="33" fillId="5" borderId="1" xfId="0" applyNumberFormat="1" applyFont="1" applyFill="1" applyBorder="1"/>
    <xf numFmtId="0" fontId="11" fillId="8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wrapText="1"/>
    </xf>
    <xf numFmtId="4" fontId="12" fillId="8" borderId="1" xfId="0" applyNumberFormat="1" applyFont="1" applyFill="1" applyBorder="1"/>
    <xf numFmtId="0" fontId="13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wrapText="1"/>
    </xf>
    <xf numFmtId="4" fontId="13" fillId="5" borderId="1" xfId="0" applyNumberFormat="1" applyFont="1" applyFill="1" applyBorder="1"/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wrapText="1"/>
    </xf>
    <xf numFmtId="4" fontId="11" fillId="5" borderId="1" xfId="0" applyNumberFormat="1" applyFont="1" applyFill="1" applyBorder="1"/>
    <xf numFmtId="0" fontId="4" fillId="0" borderId="1" xfId="0" applyFont="1" applyBorder="1" applyAlignment="1">
      <alignment wrapText="1"/>
    </xf>
    <xf numFmtId="4" fontId="14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4" fontId="19" fillId="0" borderId="1" xfId="0" applyNumberFormat="1" applyFont="1" applyBorder="1" applyAlignment="1">
      <alignment wrapText="1"/>
    </xf>
    <xf numFmtId="2" fontId="33" fillId="5" borderId="1" xfId="0" applyNumberFormat="1" applyFont="1" applyFill="1" applyBorder="1"/>
    <xf numFmtId="4" fontId="36" fillId="0" borderId="1" xfId="0" applyNumberFormat="1" applyFont="1" applyBorder="1"/>
    <xf numFmtId="10" fontId="5" fillId="0" borderId="1" xfId="0" applyNumberFormat="1" applyFont="1" applyBorder="1"/>
    <xf numFmtId="164" fontId="14" fillId="0" borderId="1" xfId="0" applyNumberFormat="1" applyFont="1" applyBorder="1"/>
    <xf numFmtId="0" fontId="22" fillId="5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righ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wrapText="1"/>
    </xf>
    <xf numFmtId="4" fontId="19" fillId="0" borderId="1" xfId="0" applyNumberFormat="1" applyFont="1" applyBorder="1"/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wrapText="1"/>
    </xf>
    <xf numFmtId="4" fontId="22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center" wrapText="1"/>
    </xf>
    <xf numFmtId="4" fontId="24" fillId="0" borderId="1" xfId="0" applyNumberFormat="1" applyFont="1" applyBorder="1" applyAlignment="1">
      <alignment wrapText="1"/>
    </xf>
    <xf numFmtId="4" fontId="37" fillId="0" borderId="1" xfId="0" applyNumberFormat="1" applyFont="1" applyBorder="1"/>
    <xf numFmtId="0" fontId="4" fillId="5" borderId="4" xfId="0" applyFont="1" applyFill="1" applyBorder="1" applyAlignment="1">
      <alignment wrapText="1"/>
    </xf>
    <xf numFmtId="4" fontId="4" fillId="5" borderId="1" xfId="0" applyNumberFormat="1" applyFont="1" applyFill="1" applyBorder="1" applyAlignment="1">
      <alignment wrapText="1"/>
    </xf>
    <xf numFmtId="0" fontId="4" fillId="5" borderId="4" xfId="0" applyFont="1" applyFill="1" applyBorder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" fillId="0" borderId="0" xfId="0" applyFont="1"/>
    <xf numFmtId="4" fontId="2" fillId="0" borderId="0" xfId="0" applyNumberFormat="1" applyFont="1"/>
    <xf numFmtId="0" fontId="35" fillId="0" borderId="0" xfId="0" applyFont="1" applyAlignment="1">
      <alignment horizontal="left"/>
    </xf>
    <xf numFmtId="0" fontId="35" fillId="0" borderId="0" xfId="0" applyFont="1"/>
    <xf numFmtId="4" fontId="10" fillId="0" borderId="0" xfId="0" applyNumberFormat="1" applyFont="1"/>
    <xf numFmtId="4" fontId="29" fillId="0" borderId="0" xfId="0" applyNumberFormat="1" applyFont="1"/>
    <xf numFmtId="0" fontId="10" fillId="0" borderId="6" xfId="0" applyFont="1" applyBorder="1"/>
    <xf numFmtId="0" fontId="29" fillId="0" borderId="6" xfId="0" applyFont="1" applyBorder="1"/>
    <xf numFmtId="4" fontId="10" fillId="0" borderId="6" xfId="0" applyNumberFormat="1" applyFont="1" applyBorder="1"/>
    <xf numFmtId="0" fontId="35" fillId="0" borderId="1" xfId="0" applyFont="1" applyBorder="1"/>
    <xf numFmtId="0" fontId="15" fillId="0" borderId="1" xfId="0" applyFont="1" applyBorder="1"/>
    <xf numFmtId="0" fontId="6" fillId="0" borderId="1" xfId="0" applyFont="1" applyBorder="1" applyAlignment="1">
      <alignment wrapText="1"/>
    </xf>
    <xf numFmtId="0" fontId="10" fillId="0" borderId="3" xfId="0" applyFont="1" applyBorder="1"/>
    <xf numFmtId="2" fontId="7" fillId="0" borderId="3" xfId="0" applyNumberFormat="1" applyFont="1" applyBorder="1" applyAlignment="1">
      <alignment horizontal="right"/>
    </xf>
    <xf numFmtId="4" fontId="14" fillId="0" borderId="16" xfId="0" applyNumberFormat="1" applyFont="1" applyBorder="1" applyAlignment="1">
      <alignment wrapText="1"/>
    </xf>
    <xf numFmtId="0" fontId="0" fillId="0" borderId="1" xfId="0" applyBorder="1"/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2" fontId="14" fillId="0" borderId="1" xfId="0" applyNumberFormat="1" applyFont="1" applyBorder="1"/>
    <xf numFmtId="0" fontId="24" fillId="0" borderId="1" xfId="0" applyFont="1" applyBorder="1" applyAlignment="1">
      <alignment wrapText="1"/>
    </xf>
    <xf numFmtId="164" fontId="24" fillId="0" borderId="1" xfId="0" applyNumberFormat="1" applyFont="1" applyBorder="1"/>
    <xf numFmtId="0" fontId="33" fillId="10" borderId="1" xfId="0" applyFont="1" applyFill="1" applyBorder="1"/>
    <xf numFmtId="0" fontId="33" fillId="10" borderId="1" xfId="0" applyFont="1" applyFill="1" applyBorder="1" applyAlignment="1">
      <alignment horizontal="center"/>
    </xf>
    <xf numFmtId="0" fontId="33" fillId="10" borderId="1" xfId="0" applyFont="1" applyFill="1" applyBorder="1" applyAlignment="1">
      <alignment wrapText="1"/>
    </xf>
    <xf numFmtId="164" fontId="33" fillId="10" borderId="1" xfId="0" applyNumberFormat="1" applyFont="1" applyFill="1" applyBorder="1"/>
    <xf numFmtId="164" fontId="39" fillId="0" borderId="1" xfId="0" applyNumberFormat="1" applyFont="1" applyBorder="1"/>
    <xf numFmtId="164" fontId="10" fillId="0" borderId="1" xfId="0" applyNumberFormat="1" applyFont="1" applyBorder="1"/>
    <xf numFmtId="0" fontId="2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/>
    </xf>
    <xf numFmtId="0" fontId="38" fillId="0" borderId="0" xfId="0" applyFont="1"/>
    <xf numFmtId="0" fontId="1" fillId="0" borderId="0" xfId="0" applyFont="1"/>
    <xf numFmtId="0" fontId="31" fillId="0" borderId="0" xfId="0" applyFont="1" applyAlignment="1">
      <alignment wrapText="1"/>
    </xf>
    <xf numFmtId="4" fontId="5" fillId="5" borderId="1" xfId="0" applyNumberFormat="1" applyFont="1" applyFill="1" applyBorder="1"/>
    <xf numFmtId="10" fontId="8" fillId="11" borderId="1" xfId="0" applyNumberFormat="1" applyFont="1" applyFill="1" applyBorder="1"/>
    <xf numFmtId="0" fontId="0" fillId="12" borderId="0" xfId="0" applyFill="1"/>
    <xf numFmtId="10" fontId="7" fillId="11" borderId="1" xfId="0" applyNumberFormat="1" applyFont="1" applyFill="1" applyBorder="1"/>
    <xf numFmtId="10" fontId="5" fillId="6" borderId="1" xfId="0" applyNumberFormat="1" applyFont="1" applyFill="1" applyBorder="1"/>
    <xf numFmtId="10" fontId="4" fillId="7" borderId="1" xfId="0" applyNumberFormat="1" applyFont="1" applyFill="1" applyBorder="1"/>
    <xf numFmtId="10" fontId="4" fillId="13" borderId="1" xfId="0" applyNumberFormat="1" applyFont="1" applyFill="1" applyBorder="1"/>
    <xf numFmtId="10" fontId="5" fillId="13" borderId="1" xfId="0" applyNumberFormat="1" applyFont="1" applyFill="1" applyBorder="1"/>
    <xf numFmtId="10" fontId="7" fillId="13" borderId="1" xfId="0" applyNumberFormat="1" applyFont="1" applyFill="1" applyBorder="1"/>
    <xf numFmtId="0" fontId="7" fillId="14" borderId="1" xfId="1" applyFont="1" applyFill="1" applyBorder="1" applyAlignment="1">
      <alignment horizontal="center" wrapText="1"/>
    </xf>
    <xf numFmtId="0" fontId="7" fillId="14" borderId="4" xfId="1" applyFont="1" applyFill="1" applyBorder="1" applyAlignment="1">
      <alignment wrapText="1"/>
    </xf>
    <xf numFmtId="4" fontId="7" fillId="14" borderId="1" xfId="1" applyNumberFormat="1" applyFont="1" applyFill="1" applyBorder="1" applyAlignment="1">
      <alignment wrapText="1"/>
    </xf>
    <xf numFmtId="10" fontId="7" fillId="14" borderId="1" xfId="1" applyNumberFormat="1" applyFont="1" applyFill="1" applyBorder="1" applyAlignment="1">
      <alignment wrapText="1"/>
    </xf>
    <xf numFmtId="10" fontId="6" fillId="11" borderId="1" xfId="0" applyNumberFormat="1" applyFont="1" applyFill="1" applyBorder="1" applyAlignment="1">
      <alignment wrapText="1"/>
    </xf>
    <xf numFmtId="10" fontId="8" fillId="15" borderId="1" xfId="0" applyNumberFormat="1" applyFont="1" applyFill="1" applyBorder="1" applyAlignment="1">
      <alignment shrinkToFit="1"/>
    </xf>
    <xf numFmtId="0" fontId="4" fillId="9" borderId="9" xfId="0" applyFont="1" applyFill="1" applyBorder="1" applyAlignment="1">
      <alignment horizontal="left"/>
    </xf>
    <xf numFmtId="0" fontId="7" fillId="16" borderId="1" xfId="0" applyFont="1" applyFill="1" applyBorder="1" applyAlignment="1">
      <alignment horizontal="left"/>
    </xf>
    <xf numFmtId="0" fontId="4" fillId="16" borderId="1" xfId="0" applyFont="1" applyFill="1" applyBorder="1" applyAlignment="1">
      <alignment horizontal="center"/>
    </xf>
    <xf numFmtId="0" fontId="4" fillId="16" borderId="1" xfId="0" applyFont="1" applyFill="1" applyBorder="1"/>
    <xf numFmtId="4" fontId="4" fillId="16" borderId="1" xfId="0" applyNumberFormat="1" applyFont="1" applyFill="1" applyBorder="1"/>
    <xf numFmtId="0" fontId="3" fillId="14" borderId="1" xfId="0" applyFont="1" applyFill="1" applyBorder="1"/>
    <xf numFmtId="0" fontId="7" fillId="14" borderId="1" xfId="0" applyFont="1" applyFill="1" applyBorder="1" applyAlignment="1">
      <alignment horizontal="center"/>
    </xf>
    <xf numFmtId="0" fontId="7" fillId="14" borderId="1" xfId="0" applyFont="1" applyFill="1" applyBorder="1"/>
    <xf numFmtId="4" fontId="7" fillId="14" borderId="1" xfId="0" applyNumberFormat="1" applyFont="1" applyFill="1" applyBorder="1"/>
    <xf numFmtId="49" fontId="7" fillId="16" borderId="1" xfId="0" applyNumberFormat="1" applyFont="1" applyFill="1" applyBorder="1" applyAlignment="1">
      <alignment horizontal="left"/>
    </xf>
    <xf numFmtId="0" fontId="4" fillId="16" borderId="1" xfId="0" applyFont="1" applyFill="1" applyBorder="1" applyAlignment="1">
      <alignment wrapText="1"/>
    </xf>
    <xf numFmtId="4" fontId="4" fillId="16" borderId="1" xfId="0" applyNumberFormat="1" applyFont="1" applyFill="1" applyBorder="1" applyAlignment="1">
      <alignment wrapText="1"/>
    </xf>
    <xf numFmtId="49" fontId="3" fillId="14" borderId="1" xfId="0" applyNumberFormat="1" applyFont="1" applyFill="1" applyBorder="1" applyAlignment="1">
      <alignment horizontal="center"/>
    </xf>
    <xf numFmtId="10" fontId="5" fillId="9" borderId="1" xfId="0" applyNumberFormat="1" applyFont="1" applyFill="1" applyBorder="1" applyAlignment="1">
      <alignment wrapText="1"/>
    </xf>
    <xf numFmtId="10" fontId="4" fillId="16" borderId="1" xfId="0" applyNumberFormat="1" applyFont="1" applyFill="1" applyBorder="1" applyAlignment="1">
      <alignment wrapText="1"/>
    </xf>
    <xf numFmtId="10" fontId="7" fillId="17" borderId="1" xfId="0" applyNumberFormat="1" applyFont="1" applyFill="1" applyBorder="1" applyAlignment="1">
      <alignment wrapText="1"/>
    </xf>
    <xf numFmtId="10" fontId="7" fillId="11" borderId="1" xfId="0" applyNumberFormat="1" applyFont="1" applyFill="1" applyBorder="1" applyAlignment="1">
      <alignment wrapText="1"/>
    </xf>
    <xf numFmtId="10" fontId="7" fillId="14" borderId="1" xfId="0" applyNumberFormat="1" applyFont="1" applyFill="1" applyBorder="1" applyAlignment="1">
      <alignment wrapText="1"/>
    </xf>
    <xf numFmtId="49" fontId="7" fillId="16" borderId="1" xfId="0" applyNumberFormat="1" applyFont="1" applyFill="1" applyBorder="1" applyAlignment="1">
      <alignment horizontal="left" wrapText="1"/>
    </xf>
    <xf numFmtId="49" fontId="7" fillId="14" borderId="1" xfId="0" applyNumberFormat="1" applyFont="1" applyFill="1" applyBorder="1" applyAlignment="1">
      <alignment horizontal="center"/>
    </xf>
    <xf numFmtId="49" fontId="7" fillId="9" borderId="1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wrapText="1"/>
    </xf>
    <xf numFmtId="4" fontId="4" fillId="9" borderId="1" xfId="0" applyNumberFormat="1" applyFont="1" applyFill="1" applyBorder="1"/>
    <xf numFmtId="0" fontId="7" fillId="14" borderId="1" xfId="0" applyFont="1" applyFill="1" applyBorder="1" applyAlignment="1">
      <alignment wrapText="1"/>
    </xf>
    <xf numFmtId="10" fontId="4" fillId="9" borderId="1" xfId="0" applyNumberFormat="1" applyFont="1" applyFill="1" applyBorder="1" applyAlignment="1">
      <alignment wrapText="1"/>
    </xf>
    <xf numFmtId="49" fontId="5" fillId="10" borderId="1" xfId="0" applyNumberFormat="1" applyFont="1" applyFill="1" applyBorder="1" applyAlignment="1">
      <alignment horizontal="left"/>
    </xf>
    <xf numFmtId="0" fontId="5" fillId="10" borderId="4" xfId="0" applyFont="1" applyFill="1" applyBorder="1" applyAlignment="1">
      <alignment horizontal="center"/>
    </xf>
    <xf numFmtId="0" fontId="5" fillId="10" borderId="1" xfId="0" applyFont="1" applyFill="1" applyBorder="1" applyAlignment="1">
      <alignment wrapText="1"/>
    </xf>
    <xf numFmtId="4" fontId="5" fillId="10" borderId="1" xfId="0" applyNumberFormat="1" applyFont="1" applyFill="1" applyBorder="1"/>
    <xf numFmtId="10" fontId="6" fillId="10" borderId="1" xfId="0" applyNumberFormat="1" applyFont="1" applyFill="1" applyBorder="1" applyAlignment="1">
      <alignment wrapText="1"/>
    </xf>
    <xf numFmtId="10" fontId="4" fillId="17" borderId="1" xfId="0" applyNumberFormat="1" applyFont="1" applyFill="1" applyBorder="1" applyAlignment="1">
      <alignment wrapText="1"/>
    </xf>
    <xf numFmtId="49" fontId="7" fillId="14" borderId="1" xfId="0" applyNumberFormat="1" applyFont="1" applyFill="1" applyBorder="1" applyAlignment="1">
      <alignment horizontal="left"/>
    </xf>
    <xf numFmtId="0" fontId="5" fillId="10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wrapText="1"/>
    </xf>
    <xf numFmtId="0" fontId="7" fillId="14" borderId="1" xfId="0" applyFont="1" applyFill="1" applyBorder="1" applyAlignment="1">
      <alignment horizontal="center" wrapText="1"/>
    </xf>
    <xf numFmtId="4" fontId="7" fillId="14" borderId="1" xfId="0" applyNumberFormat="1" applyFont="1" applyFill="1" applyBorder="1" applyAlignment="1">
      <alignment wrapText="1"/>
    </xf>
    <xf numFmtId="0" fontId="5" fillId="10" borderId="1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left"/>
    </xf>
    <xf numFmtId="10" fontId="5" fillId="10" borderId="1" xfId="0" applyNumberFormat="1" applyFont="1" applyFill="1" applyBorder="1" applyAlignment="1">
      <alignment wrapText="1"/>
    </xf>
    <xf numFmtId="0" fontId="3" fillId="14" borderId="1" xfId="0" applyFont="1" applyFill="1" applyBorder="1" applyAlignment="1">
      <alignment horizontal="left"/>
    </xf>
    <xf numFmtId="49" fontId="3" fillId="14" borderId="1" xfId="0" applyNumberFormat="1" applyFont="1" applyFill="1" applyBorder="1" applyAlignment="1">
      <alignment horizontal="left"/>
    </xf>
    <xf numFmtId="49" fontId="7" fillId="9" borderId="1" xfId="0" applyNumberFormat="1" applyFont="1" applyFill="1" applyBorder="1" applyAlignment="1">
      <alignment horizontal="left" wrapText="1"/>
    </xf>
    <xf numFmtId="4" fontId="19" fillId="9" borderId="1" xfId="0" applyNumberFormat="1" applyFont="1" applyFill="1" applyBorder="1"/>
    <xf numFmtId="49" fontId="7" fillId="14" borderId="1" xfId="0" applyNumberFormat="1" applyFont="1" applyFill="1" applyBorder="1" applyAlignment="1">
      <alignment horizontal="left" wrapText="1"/>
    </xf>
    <xf numFmtId="4" fontId="22" fillId="14" borderId="1" xfId="0" applyNumberFormat="1" applyFont="1" applyFill="1" applyBorder="1"/>
    <xf numFmtId="10" fontId="3" fillId="11" borderId="1" xfId="0" applyNumberFormat="1" applyFont="1" applyFill="1" applyBorder="1" applyAlignment="1">
      <alignment wrapText="1"/>
    </xf>
    <xf numFmtId="0" fontId="7" fillId="9" borderId="1" xfId="0" applyFont="1" applyFill="1" applyBorder="1" applyAlignment="1">
      <alignment horizontal="center" wrapText="1"/>
    </xf>
    <xf numFmtId="4" fontId="7" fillId="9" borderId="1" xfId="0" applyNumberFormat="1" applyFont="1" applyFill="1" applyBorder="1" applyAlignment="1">
      <alignment wrapText="1"/>
    </xf>
    <xf numFmtId="0" fontId="7" fillId="14" borderId="1" xfId="0" applyFont="1" applyFill="1" applyBorder="1" applyAlignment="1">
      <alignment horizontal="left"/>
    </xf>
    <xf numFmtId="0" fontId="24" fillId="14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left" wrapText="1"/>
    </xf>
    <xf numFmtId="4" fontId="24" fillId="14" borderId="1" xfId="0" applyNumberFormat="1" applyFont="1" applyFill="1" applyBorder="1"/>
    <xf numFmtId="4" fontId="7" fillId="14" borderId="1" xfId="0" applyNumberFormat="1" applyFont="1" applyFill="1" applyBorder="1" applyAlignment="1">
      <alignment horizontal="right" wrapText="1"/>
    </xf>
    <xf numFmtId="0" fontId="7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left" wrapText="1"/>
    </xf>
    <xf numFmtId="0" fontId="33" fillId="9" borderId="1" xfId="0" applyFont="1" applyFill="1" applyBorder="1" applyAlignment="1">
      <alignment horizontal="center" wrapText="1"/>
    </xf>
    <xf numFmtId="4" fontId="33" fillId="9" borderId="1" xfId="0" applyNumberFormat="1" applyFont="1" applyFill="1" applyBorder="1" applyAlignment="1">
      <alignment wrapText="1"/>
    </xf>
    <xf numFmtId="0" fontId="24" fillId="14" borderId="1" xfId="0" applyFont="1" applyFill="1" applyBorder="1" applyAlignment="1">
      <alignment horizontal="center" wrapText="1"/>
    </xf>
    <xf numFmtId="4" fontId="24" fillId="14" borderId="1" xfId="0" applyNumberFormat="1" applyFont="1" applyFill="1" applyBorder="1" applyAlignment="1">
      <alignment wrapText="1"/>
    </xf>
    <xf numFmtId="10" fontId="3" fillId="17" borderId="1" xfId="0" applyNumberFormat="1" applyFont="1" applyFill="1" applyBorder="1" applyAlignment="1">
      <alignment wrapText="1"/>
    </xf>
    <xf numFmtId="10" fontId="7" fillId="9" borderId="1" xfId="0" applyNumberFormat="1" applyFont="1" applyFill="1" applyBorder="1" applyAlignment="1">
      <alignment wrapText="1"/>
    </xf>
    <xf numFmtId="0" fontId="5" fillId="10" borderId="1" xfId="0" applyFont="1" applyFill="1" applyBorder="1" applyAlignment="1">
      <alignment horizontal="left" wrapText="1"/>
    </xf>
    <xf numFmtId="0" fontId="34" fillId="10" borderId="1" xfId="0" applyFont="1" applyFill="1" applyBorder="1" applyAlignment="1">
      <alignment horizontal="center" wrapText="1"/>
    </xf>
    <xf numFmtId="4" fontId="34" fillId="10" borderId="1" xfId="0" applyNumberFormat="1" applyFont="1" applyFill="1" applyBorder="1" applyAlignment="1">
      <alignment wrapText="1"/>
    </xf>
    <xf numFmtId="0" fontId="19" fillId="9" borderId="1" xfId="0" applyFont="1" applyFill="1" applyBorder="1" applyAlignment="1">
      <alignment horizontal="center" wrapText="1"/>
    </xf>
    <xf numFmtId="4" fontId="19" fillId="9" borderId="1" xfId="0" applyNumberFormat="1" applyFont="1" applyFill="1" applyBorder="1" applyAlignment="1">
      <alignment wrapText="1"/>
    </xf>
    <xf numFmtId="0" fontId="22" fillId="14" borderId="1" xfId="0" applyFont="1" applyFill="1" applyBorder="1" applyAlignment="1">
      <alignment horizontal="center" wrapText="1"/>
    </xf>
    <xf numFmtId="4" fontId="22" fillId="14" borderId="1" xfId="0" applyNumberFormat="1" applyFont="1" applyFill="1" applyBorder="1" applyAlignment="1">
      <alignment wrapText="1"/>
    </xf>
    <xf numFmtId="0" fontId="7" fillId="9" borderId="1" xfId="0" applyFont="1" applyFill="1" applyBorder="1"/>
    <xf numFmtId="0" fontId="7" fillId="9" borderId="1" xfId="0" applyFont="1" applyFill="1" applyBorder="1" applyAlignment="1">
      <alignment horizontal="center"/>
    </xf>
    <xf numFmtId="164" fontId="7" fillId="9" borderId="1" xfId="0" applyNumberFormat="1" applyFont="1" applyFill="1" applyBorder="1"/>
    <xf numFmtId="10" fontId="7" fillId="18" borderId="1" xfId="0" applyNumberFormat="1" applyFont="1" applyFill="1" applyBorder="1" applyAlignment="1">
      <alignment wrapText="1"/>
    </xf>
    <xf numFmtId="0" fontId="24" fillId="14" borderId="1" xfId="0" applyFont="1" applyFill="1" applyBorder="1"/>
    <xf numFmtId="164" fontId="24" fillId="14" borderId="1" xfId="0" applyNumberFormat="1" applyFont="1" applyFill="1" applyBorder="1"/>
    <xf numFmtId="0" fontId="24" fillId="14" borderId="1" xfId="0" applyFont="1" applyFill="1" applyBorder="1" applyAlignment="1">
      <alignment wrapText="1"/>
    </xf>
    <xf numFmtId="0" fontId="24" fillId="9" borderId="1" xfId="0" applyFont="1" applyFill="1" applyBorder="1"/>
    <xf numFmtId="0" fontId="24" fillId="9" borderId="1" xfId="0" applyFont="1" applyFill="1" applyBorder="1" applyAlignment="1">
      <alignment horizontal="center"/>
    </xf>
    <xf numFmtId="0" fontId="24" fillId="9" borderId="1" xfId="0" applyFont="1" applyFill="1" applyBorder="1" applyAlignment="1">
      <alignment wrapText="1"/>
    </xf>
    <xf numFmtId="164" fontId="24" fillId="9" borderId="1" xfId="0" applyNumberFormat="1" applyFont="1" applyFill="1" applyBorder="1"/>
    <xf numFmtId="0" fontId="24" fillId="16" borderId="1" xfId="0" applyFont="1" applyFill="1" applyBorder="1"/>
    <xf numFmtId="0" fontId="24" fillId="16" borderId="1" xfId="0" applyFont="1" applyFill="1" applyBorder="1" applyAlignment="1">
      <alignment horizontal="center"/>
    </xf>
    <xf numFmtId="0" fontId="24" fillId="16" borderId="1" xfId="0" applyFont="1" applyFill="1" applyBorder="1" applyAlignment="1">
      <alignment wrapText="1"/>
    </xf>
    <xf numFmtId="164" fontId="24" fillId="16" borderId="1" xfId="0" applyNumberFormat="1" applyFont="1" applyFill="1" applyBorder="1"/>
    <xf numFmtId="10" fontId="7" fillId="19" borderId="1" xfId="0" applyNumberFormat="1" applyFont="1" applyFill="1" applyBorder="1" applyAlignment="1">
      <alignment wrapText="1"/>
    </xf>
    <xf numFmtId="0" fontId="24" fillId="9" borderId="1" xfId="0" applyFont="1" applyFill="1" applyBorder="1" applyAlignment="1">
      <alignment horizontal="left"/>
    </xf>
    <xf numFmtId="0" fontId="24" fillId="14" borderId="1" xfId="0" applyFont="1" applyFill="1" applyBorder="1" applyAlignment="1">
      <alignment horizontal="left"/>
    </xf>
    <xf numFmtId="0" fontId="14" fillId="14" borderId="1" xfId="0" applyFont="1" applyFill="1" applyBorder="1" applyAlignment="1">
      <alignment horizontal="left"/>
    </xf>
    <xf numFmtId="164" fontId="24" fillId="14" borderId="1" xfId="0" applyNumberFormat="1" applyFont="1" applyFill="1" applyBorder="1" applyAlignment="1">
      <alignment horizontal="right"/>
    </xf>
    <xf numFmtId="0" fontId="27" fillId="15" borderId="1" xfId="0" applyFont="1" applyFill="1" applyBorder="1"/>
    <xf numFmtId="0" fontId="28" fillId="15" borderId="4" xfId="0" applyFont="1" applyFill="1" applyBorder="1" applyAlignment="1">
      <alignment horizontal="center" wrapText="1"/>
    </xf>
    <xf numFmtId="0" fontId="26" fillId="15" borderId="1" xfId="0" applyFont="1" applyFill="1" applyBorder="1" applyAlignment="1">
      <alignment wrapText="1"/>
    </xf>
    <xf numFmtId="4" fontId="8" fillId="15" borderId="1" xfId="0" applyNumberFormat="1" applyFont="1" applyFill="1" applyBorder="1"/>
    <xf numFmtId="10" fontId="8" fillId="15" borderId="1" xfId="0" applyNumberFormat="1" applyFont="1" applyFill="1" applyBorder="1"/>
    <xf numFmtId="0" fontId="6" fillId="20" borderId="1" xfId="0" applyFont="1" applyFill="1" applyBorder="1" applyAlignment="1">
      <alignment wrapText="1"/>
    </xf>
    <xf numFmtId="0" fontId="6" fillId="20" borderId="4" xfId="0" applyFont="1" applyFill="1" applyBorder="1" applyAlignment="1">
      <alignment horizontal="center" wrapText="1"/>
    </xf>
    <xf numFmtId="4" fontId="6" fillId="20" borderId="1" xfId="0" applyNumberFormat="1" applyFont="1" applyFill="1" applyBorder="1" applyAlignment="1">
      <alignment wrapText="1"/>
    </xf>
    <xf numFmtId="10" fontId="6" fillId="20" borderId="1" xfId="0" applyNumberFormat="1" applyFont="1" applyFill="1" applyBorder="1"/>
    <xf numFmtId="10" fontId="5" fillId="10" borderId="1" xfId="0" applyNumberFormat="1" applyFont="1" applyFill="1" applyBorder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0" fontId="3" fillId="11" borderId="1" xfId="0" applyNumberFormat="1" applyFont="1" applyFill="1" applyBorder="1"/>
    <xf numFmtId="49" fontId="4" fillId="9" borderId="1" xfId="0" applyNumberFormat="1" applyFont="1" applyFill="1" applyBorder="1" applyAlignment="1">
      <alignment horizontal="left"/>
    </xf>
    <xf numFmtId="0" fontId="4" fillId="9" borderId="1" xfId="0" applyFont="1" applyFill="1" applyBorder="1"/>
    <xf numFmtId="0" fontId="19" fillId="9" borderId="1" xfId="0" applyFont="1" applyFill="1" applyBorder="1" applyAlignment="1">
      <alignment horizontal="left" wrapText="1"/>
    </xf>
    <xf numFmtId="10" fontId="6" fillId="4" borderId="1" xfId="0" applyNumberFormat="1" applyFont="1" applyFill="1" applyBorder="1"/>
    <xf numFmtId="4" fontId="6" fillId="10" borderId="1" xfId="0" applyNumberFormat="1" applyFont="1" applyFill="1" applyBorder="1"/>
    <xf numFmtId="10" fontId="6" fillId="10" borderId="1" xfId="0" applyNumberFormat="1" applyFont="1" applyFill="1" applyBorder="1"/>
    <xf numFmtId="10" fontId="5" fillId="18" borderId="1" xfId="0" applyNumberFormat="1" applyFont="1" applyFill="1" applyBorder="1"/>
    <xf numFmtId="0" fontId="22" fillId="14" borderId="1" xfId="0" applyFont="1" applyFill="1" applyBorder="1" applyAlignment="1">
      <alignment horizontal="center"/>
    </xf>
    <xf numFmtId="0" fontId="22" fillId="14" borderId="1" xfId="0" applyFont="1" applyFill="1" applyBorder="1" applyAlignment="1">
      <alignment wrapText="1"/>
    </xf>
    <xf numFmtId="10" fontId="7" fillId="17" borderId="1" xfId="0" applyNumberFormat="1" applyFont="1" applyFill="1" applyBorder="1"/>
    <xf numFmtId="4" fontId="7" fillId="9" borderId="1" xfId="0" applyNumberFormat="1" applyFont="1" applyFill="1" applyBorder="1"/>
    <xf numFmtId="10" fontId="7" fillId="9" borderId="1" xfId="0" applyNumberFormat="1" applyFont="1" applyFill="1" applyBorder="1"/>
    <xf numFmtId="4" fontId="34" fillId="9" borderId="1" xfId="0" applyNumberFormat="1" applyFont="1" applyFill="1" applyBorder="1"/>
    <xf numFmtId="0" fontId="5" fillId="22" borderId="1" xfId="0" applyFont="1" applyFill="1" applyBorder="1" applyAlignment="1">
      <alignment horizontal="left"/>
    </xf>
    <xf numFmtId="0" fontId="5" fillId="22" borderId="1" xfId="0" applyFont="1" applyFill="1" applyBorder="1" applyAlignment="1">
      <alignment horizontal="center"/>
    </xf>
    <xf numFmtId="0" fontId="5" fillId="22" borderId="1" xfId="0" applyFont="1" applyFill="1" applyBorder="1" applyAlignment="1">
      <alignment wrapText="1"/>
    </xf>
    <xf numFmtId="4" fontId="5" fillId="22" borderId="1" xfId="0" applyNumberFormat="1" applyFont="1" applyFill="1" applyBorder="1"/>
    <xf numFmtId="10" fontId="5" fillId="22" borderId="1" xfId="0" applyNumberFormat="1" applyFont="1" applyFill="1" applyBorder="1"/>
    <xf numFmtId="49" fontId="4" fillId="9" borderId="1" xfId="0" applyNumberFormat="1" applyFont="1" applyFill="1" applyBorder="1" applyAlignment="1">
      <alignment horizontal="center"/>
    </xf>
    <xf numFmtId="10" fontId="4" fillId="9" borderId="1" xfId="0" applyNumberFormat="1" applyFont="1" applyFill="1" applyBorder="1"/>
    <xf numFmtId="0" fontId="5" fillId="10" borderId="1" xfId="0" applyFont="1" applyFill="1" applyBorder="1" applyAlignment="1">
      <alignment horizontal="right"/>
    </xf>
    <xf numFmtId="49" fontId="7" fillId="9" borderId="1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right"/>
    </xf>
    <xf numFmtId="0" fontId="14" fillId="14" borderId="1" xfId="0" applyFont="1" applyFill="1" applyBorder="1"/>
    <xf numFmtId="0" fontId="19" fillId="9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center"/>
    </xf>
    <xf numFmtId="10" fontId="4" fillId="18" borderId="1" xfId="0" applyNumberFormat="1" applyFont="1" applyFill="1" applyBorder="1"/>
    <xf numFmtId="0" fontId="22" fillId="14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wrapText="1"/>
    </xf>
    <xf numFmtId="4" fontId="33" fillId="9" borderId="1" xfId="0" applyNumberFormat="1" applyFont="1" applyFill="1" applyBorder="1"/>
    <xf numFmtId="0" fontId="41" fillId="0" borderId="1" xfId="2" applyFont="1" applyBorder="1" applyAlignment="1">
      <alignment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47" fillId="0" borderId="21" xfId="0" applyFont="1" applyBorder="1" applyAlignment="1">
      <alignment horizontal="center" vertical="top" wrapText="1"/>
    </xf>
    <xf numFmtId="0" fontId="47" fillId="0" borderId="22" xfId="0" applyFont="1" applyBorder="1" applyAlignment="1">
      <alignment horizontal="center" vertical="top" wrapText="1"/>
    </xf>
    <xf numFmtId="0" fontId="47" fillId="0" borderId="21" xfId="0" applyFont="1" applyBorder="1" applyAlignment="1">
      <alignment horizontal="right" vertical="top" wrapText="1"/>
    </xf>
    <xf numFmtId="0" fontId="48" fillId="0" borderId="20" xfId="0" applyFont="1" applyBorder="1" applyAlignment="1">
      <alignment horizontal="center" vertical="top" wrapText="1"/>
    </xf>
    <xf numFmtId="0" fontId="48" fillId="0" borderId="21" xfId="0" applyFont="1" applyBorder="1" applyAlignment="1">
      <alignment horizontal="center" vertical="top" wrapText="1"/>
    </xf>
    <xf numFmtId="0" fontId="47" fillId="0" borderId="26" xfId="0" applyFont="1" applyBorder="1" applyAlignment="1">
      <alignment horizontal="center" vertical="top" wrapText="1"/>
    </xf>
    <xf numFmtId="4" fontId="48" fillId="0" borderId="21" xfId="0" applyNumberFormat="1" applyFont="1" applyBorder="1" applyAlignment="1">
      <alignment horizontal="right" vertical="top" wrapText="1"/>
    </xf>
    <xf numFmtId="0" fontId="48" fillId="0" borderId="34" xfId="0" applyFont="1" applyBorder="1" applyAlignment="1">
      <alignment horizontal="left" vertical="top" wrapText="1"/>
    </xf>
    <xf numFmtId="0" fontId="48" fillId="0" borderId="21" xfId="0" applyFont="1" applyBorder="1" applyAlignment="1">
      <alignment horizontal="right" vertical="top" wrapText="1"/>
    </xf>
    <xf numFmtId="4" fontId="49" fillId="0" borderId="21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right" vertical="top" wrapText="1"/>
    </xf>
    <xf numFmtId="0" fontId="48" fillId="0" borderId="39" xfId="0" applyFont="1" applyBorder="1" applyAlignment="1">
      <alignment horizontal="left" vertical="top" wrapText="1"/>
    </xf>
    <xf numFmtId="0" fontId="48" fillId="0" borderId="40" xfId="0" applyFont="1" applyBorder="1" applyAlignment="1">
      <alignment horizontal="left" vertical="top" wrapText="1"/>
    </xf>
    <xf numFmtId="0" fontId="48" fillId="0" borderId="30" xfId="0" applyFont="1" applyBorder="1" applyAlignment="1">
      <alignment horizontal="righ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40" xfId="0" applyFont="1" applyBorder="1" applyAlignment="1">
      <alignment horizontal="right" vertical="top" wrapText="1"/>
    </xf>
    <xf numFmtId="0" fontId="48" fillId="0" borderId="37" xfId="0" applyFont="1" applyBorder="1" applyAlignment="1">
      <alignment horizontal="left" vertical="top" wrapText="1"/>
    </xf>
    <xf numFmtId="0" fontId="48" fillId="0" borderId="42" xfId="0" applyFont="1" applyBorder="1" applyAlignment="1">
      <alignment horizontal="left" vertical="top" wrapText="1"/>
    </xf>
    <xf numFmtId="4" fontId="48" fillId="0" borderId="34" xfId="0" applyNumberFormat="1" applyFont="1" applyBorder="1" applyAlignment="1">
      <alignment horizontal="right" vertical="top" wrapText="1"/>
    </xf>
    <xf numFmtId="164" fontId="48" fillId="0" borderId="32" xfId="0" applyNumberFormat="1" applyFont="1" applyBorder="1" applyAlignment="1">
      <alignment horizontal="right" vertical="top" wrapText="1"/>
    </xf>
    <xf numFmtId="0" fontId="48" fillId="0" borderId="43" xfId="0" applyFont="1" applyBorder="1" applyAlignment="1">
      <alignment horizontal="left" vertical="top" wrapText="1"/>
    </xf>
    <xf numFmtId="4" fontId="48" fillId="0" borderId="37" xfId="0" applyNumberFormat="1" applyFont="1" applyBorder="1" applyAlignment="1">
      <alignment horizontal="right" vertical="top" wrapText="1"/>
    </xf>
    <xf numFmtId="164" fontId="48" fillId="0" borderId="37" xfId="0" applyNumberFormat="1" applyFont="1" applyBorder="1" applyAlignment="1">
      <alignment horizontal="right" vertical="top" wrapText="1"/>
    </xf>
    <xf numFmtId="164" fontId="48" fillId="0" borderId="34" xfId="0" applyNumberFormat="1" applyFont="1" applyBorder="1" applyAlignment="1">
      <alignment horizontal="right" vertical="top" wrapText="1"/>
    </xf>
    <xf numFmtId="0" fontId="49" fillId="0" borderId="27" xfId="0" applyFont="1" applyBorder="1" applyAlignment="1">
      <alignment horizontal="right" vertical="top" wrapText="1"/>
    </xf>
    <xf numFmtId="0" fontId="49" fillId="0" borderId="39" xfId="0" applyFont="1" applyBorder="1" applyAlignment="1">
      <alignment horizontal="right" vertical="top" wrapText="1"/>
    </xf>
    <xf numFmtId="4" fontId="49" fillId="0" borderId="31" xfId="0" applyNumberFormat="1" applyFont="1" applyBorder="1" applyAlignment="1">
      <alignment horizontal="right" vertical="top" wrapText="1"/>
    </xf>
    <xf numFmtId="164" fontId="49" fillId="0" borderId="37" xfId="0" applyNumberFormat="1" applyFont="1" applyBorder="1" applyAlignment="1">
      <alignment horizontal="right" vertical="top" wrapText="1"/>
    </xf>
    <xf numFmtId="4" fontId="49" fillId="0" borderId="37" xfId="0" applyNumberFormat="1" applyFont="1" applyBorder="1" applyAlignment="1">
      <alignment horizontal="right" vertical="top" wrapText="1"/>
    </xf>
    <xf numFmtId="0" fontId="47" fillId="0" borderId="20" xfId="0" applyFont="1" applyBorder="1" applyAlignment="1">
      <alignment horizontal="left" vertical="top" wrapText="1"/>
    </xf>
    <xf numFmtId="0" fontId="47" fillId="0" borderId="21" xfId="0" applyFont="1" applyBorder="1" applyAlignment="1">
      <alignment horizontal="left" vertical="top" wrapText="1"/>
    </xf>
    <xf numFmtId="0" fontId="48" fillId="0" borderId="33" xfId="0" applyFont="1" applyBorder="1" applyAlignment="1">
      <alignment vertical="top" wrapText="1"/>
    </xf>
    <xf numFmtId="0" fontId="48" fillId="0" borderId="37" xfId="0" applyFont="1" applyBorder="1" applyAlignment="1">
      <alignment vertical="top" wrapText="1"/>
    </xf>
    <xf numFmtId="0" fontId="47" fillId="0" borderId="37" xfId="0" applyFont="1" applyBorder="1" applyAlignment="1">
      <alignment horizontal="center" vertical="top" wrapText="1"/>
    </xf>
    <xf numFmtId="0" fontId="48" fillId="0" borderId="45" xfId="0" applyFont="1" applyBorder="1" applyAlignment="1">
      <alignment horizontal="left" vertical="top" wrapText="1"/>
    </xf>
    <xf numFmtId="4" fontId="48" fillId="0" borderId="45" xfId="0" applyNumberFormat="1" applyFont="1" applyBorder="1" applyAlignment="1">
      <alignment horizontal="right" vertical="top" wrapText="1"/>
    </xf>
    <xf numFmtId="0" fontId="48" fillId="0" borderId="46" xfId="0" applyFont="1" applyBorder="1" applyAlignment="1">
      <alignment horizontal="left" vertical="top" wrapText="1"/>
    </xf>
    <xf numFmtId="0" fontId="48" fillId="0" borderId="21" xfId="0" applyFont="1" applyBorder="1" applyAlignment="1">
      <alignment horizontal="left" vertical="top" wrapText="1"/>
    </xf>
    <xf numFmtId="4" fontId="48" fillId="0" borderId="39" xfId="0" applyNumberFormat="1" applyFont="1" applyBorder="1" applyAlignment="1">
      <alignment horizontal="right" vertical="top" wrapText="1"/>
    </xf>
    <xf numFmtId="4" fontId="48" fillId="0" borderId="30" xfId="0" applyNumberFormat="1" applyFont="1" applyBorder="1" applyAlignment="1">
      <alignment horizontal="right" vertical="top" wrapText="1"/>
    </xf>
    <xf numFmtId="4" fontId="48" fillId="0" borderId="47" xfId="0" applyNumberFormat="1" applyFont="1" applyBorder="1" applyAlignment="1">
      <alignment horizontal="right" vertical="top" wrapText="1"/>
    </xf>
    <xf numFmtId="0" fontId="48" fillId="0" borderId="31" xfId="0" applyFont="1" applyBorder="1" applyAlignment="1">
      <alignment horizontal="left" vertical="top" wrapText="1"/>
    </xf>
    <xf numFmtId="4" fontId="48" fillId="0" borderId="32" xfId="0" applyNumberFormat="1" applyFont="1" applyBorder="1" applyAlignment="1">
      <alignment horizontal="right" vertical="top" wrapText="1"/>
    </xf>
    <xf numFmtId="2" fontId="48" fillId="0" borderId="42" xfId="0" applyNumberFormat="1" applyFont="1" applyBorder="1" applyAlignment="1">
      <alignment horizontal="right" vertical="top" wrapText="1"/>
    </xf>
    <xf numFmtId="0" fontId="48" fillId="0" borderId="48" xfId="0" applyFont="1" applyBorder="1" applyAlignment="1">
      <alignment horizontal="left" vertical="top" wrapText="1"/>
    </xf>
    <xf numFmtId="4" fontId="48" fillId="0" borderId="48" xfId="0" applyNumberFormat="1" applyFont="1" applyBorder="1" applyAlignment="1">
      <alignment horizontal="right" vertical="top" wrapText="1"/>
    </xf>
    <xf numFmtId="0" fontId="48" fillId="0" borderId="37" xfId="0" applyFont="1" applyBorder="1" applyAlignment="1">
      <alignment horizontal="right" vertical="top" wrapText="1"/>
    </xf>
    <xf numFmtId="4" fontId="48" fillId="0" borderId="25" xfId="0" applyNumberFormat="1" applyFont="1" applyBorder="1" applyAlignment="1">
      <alignment horizontal="right" vertical="top" wrapText="1"/>
    </xf>
    <xf numFmtId="0" fontId="49" fillId="0" borderId="31" xfId="0" applyFont="1" applyBorder="1" applyAlignment="1">
      <alignment horizontal="justify" vertical="top" wrapText="1"/>
    </xf>
    <xf numFmtId="0" fontId="49" fillId="0" borderId="41" xfId="0" applyFont="1" applyBorder="1" applyAlignment="1">
      <alignment horizontal="justify" vertical="top" wrapText="1"/>
    </xf>
    <xf numFmtId="4" fontId="48" fillId="0" borderId="35" xfId="0" applyNumberFormat="1" applyFont="1" applyBorder="1" applyAlignment="1">
      <alignment horizontal="right" vertical="top" wrapText="1"/>
    </xf>
    <xf numFmtId="4" fontId="48" fillId="0" borderId="41" xfId="0" applyNumberFormat="1" applyFont="1" applyBorder="1" applyAlignment="1">
      <alignment horizontal="right" vertical="top" wrapText="1"/>
    </xf>
    <xf numFmtId="0" fontId="48" fillId="0" borderId="36" xfId="0" applyFont="1" applyBorder="1" applyAlignment="1">
      <alignment horizontal="left" vertical="top" wrapText="1"/>
    </xf>
    <xf numFmtId="0" fontId="48" fillId="0" borderId="35" xfId="0" applyFont="1" applyBorder="1" applyAlignment="1">
      <alignment horizontal="right" vertical="top" wrapText="1"/>
    </xf>
    <xf numFmtId="0" fontId="48" fillId="0" borderId="41" xfId="0" applyFont="1" applyBorder="1" applyAlignment="1">
      <alignment horizontal="right" vertical="top" wrapText="1"/>
    </xf>
    <xf numFmtId="4" fontId="48" fillId="0" borderId="38" xfId="0" applyNumberFormat="1" applyFont="1" applyBorder="1" applyAlignment="1">
      <alignment horizontal="right" vertical="top" wrapText="1"/>
    </xf>
    <xf numFmtId="4" fontId="48" fillId="0" borderId="27" xfId="0" applyNumberFormat="1" applyFont="1" applyBorder="1" applyAlignment="1">
      <alignment horizontal="right" vertical="top" wrapText="1"/>
    </xf>
    <xf numFmtId="4" fontId="48" fillId="0" borderId="36" xfId="0" applyNumberFormat="1" applyFont="1" applyBorder="1" applyAlignment="1">
      <alignment horizontal="right" vertical="top" wrapText="1"/>
    </xf>
    <xf numFmtId="4" fontId="48" fillId="0" borderId="31" xfId="0" applyNumberFormat="1" applyFont="1" applyBorder="1" applyAlignment="1">
      <alignment horizontal="right" vertical="top" wrapText="1"/>
    </xf>
    <xf numFmtId="0" fontId="48" fillId="0" borderId="41" xfId="0" applyFont="1" applyBorder="1" applyAlignment="1">
      <alignment horizontal="left" vertical="top" wrapText="1"/>
    </xf>
    <xf numFmtId="0" fontId="49" fillId="0" borderId="27" xfId="0" applyFont="1" applyBorder="1" applyAlignment="1">
      <alignment horizontal="justify" vertical="top" wrapText="1"/>
    </xf>
    <xf numFmtId="0" fontId="49" fillId="0" borderId="41" xfId="0" applyFont="1" applyBorder="1" applyAlignment="1">
      <alignment horizontal="justify" wrapText="1"/>
    </xf>
    <xf numFmtId="0" fontId="48" fillId="0" borderId="27" xfId="0" applyFont="1" applyBorder="1" applyAlignment="1">
      <alignment horizontal="left" vertical="top" wrapText="1"/>
    </xf>
    <xf numFmtId="0" fontId="48" fillId="0" borderId="38" xfId="0" applyFont="1" applyBorder="1" applyAlignment="1">
      <alignment horizontal="right" vertical="top" wrapText="1"/>
    </xf>
    <xf numFmtId="0" fontId="48" fillId="0" borderId="27" xfId="0" applyFont="1" applyBorder="1" applyAlignment="1">
      <alignment horizontal="right" vertical="top" wrapText="1"/>
    </xf>
    <xf numFmtId="0" fontId="48" fillId="0" borderId="39" xfId="0" applyFont="1" applyBorder="1" applyAlignment="1">
      <alignment horizontal="right" vertical="top" wrapText="1"/>
    </xf>
    <xf numFmtId="0" fontId="50" fillId="0" borderId="37" xfId="0" applyFont="1" applyBorder="1" applyAlignment="1">
      <alignment horizontal="left" vertical="top" wrapText="1"/>
    </xf>
    <xf numFmtId="0" fontId="50" fillId="0" borderId="27" xfId="0" applyFont="1" applyBorder="1" applyAlignment="1">
      <alignment horizontal="left" vertical="top" wrapText="1"/>
    </xf>
    <xf numFmtId="0" fontId="50" fillId="0" borderId="31" xfId="0" applyFont="1" applyBorder="1" applyAlignment="1">
      <alignment horizontal="left" vertical="top" wrapText="1"/>
    </xf>
    <xf numFmtId="0" fontId="48" fillId="0" borderId="6" xfId="0" applyFont="1" applyBorder="1" applyAlignment="1">
      <alignment horizontal="left" vertical="top" wrapText="1"/>
    </xf>
    <xf numFmtId="4" fontId="48" fillId="0" borderId="6" xfId="0" applyNumberFormat="1" applyFont="1" applyBorder="1" applyAlignment="1">
      <alignment horizontal="right" vertical="top" wrapText="1"/>
    </xf>
    <xf numFmtId="0" fontId="48" fillId="0" borderId="41" xfId="0" applyFont="1" applyBorder="1" applyAlignment="1">
      <alignment horizontal="center" vertical="top" wrapText="1"/>
    </xf>
    <xf numFmtId="4" fontId="49" fillId="0" borderId="49" xfId="0" applyNumberFormat="1" applyFont="1" applyBorder="1" applyAlignment="1">
      <alignment horizontal="right" vertical="top" wrapText="1"/>
    </xf>
    <xf numFmtId="4" fontId="49" fillId="0" borderId="51" xfId="0" applyNumberFormat="1" applyFont="1" applyBorder="1" applyAlignment="1">
      <alignment horizontal="right" vertical="top" wrapText="1"/>
    </xf>
    <xf numFmtId="4" fontId="49" fillId="0" borderId="26" xfId="0" applyNumberFormat="1" applyFont="1" applyBorder="1" applyAlignment="1">
      <alignment horizontal="right" vertical="top" wrapText="1"/>
    </xf>
    <xf numFmtId="0" fontId="7" fillId="12" borderId="1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1" xfId="1" applyNumberFormat="1" applyFont="1" applyFill="1" applyBorder="1"/>
    <xf numFmtId="10" fontId="7" fillId="12" borderId="1" xfId="1" applyNumberFormat="1" applyFont="1" applyFill="1" applyBorder="1"/>
    <xf numFmtId="0" fontId="7" fillId="14" borderId="1" xfId="1" applyFont="1" applyFill="1" applyBorder="1" applyAlignment="1">
      <alignment horizontal="center"/>
    </xf>
    <xf numFmtId="0" fontId="7" fillId="14" borderId="4" xfId="1" applyFont="1" applyFill="1" applyBorder="1"/>
    <xf numFmtId="4" fontId="7" fillId="14" borderId="1" xfId="1" applyNumberFormat="1" applyFont="1" applyFill="1" applyBorder="1"/>
    <xf numFmtId="10" fontId="7" fillId="14" borderId="1" xfId="1" applyNumberFormat="1" applyFont="1" applyFill="1" applyBorder="1"/>
    <xf numFmtId="0" fontId="7" fillId="14" borderId="1" xfId="1" applyFont="1" applyFill="1" applyBorder="1" applyAlignment="1">
      <alignment vertical="center" wrapText="1"/>
    </xf>
    <xf numFmtId="0" fontId="4" fillId="14" borderId="1" xfId="0" applyFont="1" applyFill="1" applyBorder="1" applyAlignment="1">
      <alignment horizontal="center"/>
    </xf>
    <xf numFmtId="0" fontId="4" fillId="14" borderId="4" xfId="0" applyFont="1" applyFill="1" applyBorder="1"/>
    <xf numFmtId="4" fontId="4" fillId="14" borderId="1" xfId="0" applyNumberFormat="1" applyFont="1" applyFill="1" applyBorder="1" applyAlignment="1">
      <alignment wrapText="1"/>
    </xf>
    <xf numFmtId="10" fontId="4" fillId="14" borderId="1" xfId="0" applyNumberFormat="1" applyFont="1" applyFill="1" applyBorder="1"/>
    <xf numFmtId="49" fontId="7" fillId="12" borderId="1" xfId="0" applyNumberFormat="1" applyFont="1" applyFill="1" applyBorder="1" applyAlignment="1">
      <alignment horizontal="left"/>
    </xf>
    <xf numFmtId="0" fontId="4" fillId="12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wrapText="1"/>
    </xf>
    <xf numFmtId="4" fontId="4" fillId="12" borderId="1" xfId="0" applyNumberFormat="1" applyFont="1" applyFill="1" applyBorder="1"/>
    <xf numFmtId="10" fontId="4" fillId="12" borderId="1" xfId="0" applyNumberFormat="1" applyFont="1" applyFill="1" applyBorder="1" applyAlignment="1">
      <alignment wrapText="1"/>
    </xf>
    <xf numFmtId="49" fontId="3" fillId="12" borderId="1" xfId="0" applyNumberFormat="1" applyFont="1" applyFill="1" applyBorder="1" applyAlignment="1">
      <alignment horizontal="left"/>
    </xf>
    <xf numFmtId="0" fontId="3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wrapText="1"/>
    </xf>
    <xf numFmtId="4" fontId="3" fillId="12" borderId="1" xfId="0" applyNumberFormat="1" applyFont="1" applyFill="1" applyBorder="1"/>
    <xf numFmtId="10" fontId="3" fillId="12" borderId="1" xfId="0" applyNumberFormat="1" applyFont="1" applyFill="1" applyBorder="1" applyAlignment="1">
      <alignment wrapText="1"/>
    </xf>
    <xf numFmtId="0" fontId="24" fillId="9" borderId="1" xfId="0" applyFont="1" applyFill="1" applyBorder="1" applyAlignment="1">
      <alignment horizontal="center" wrapText="1"/>
    </xf>
    <xf numFmtId="4" fontId="24" fillId="9" borderId="1" xfId="0" applyNumberFormat="1" applyFont="1" applyFill="1" applyBorder="1" applyAlignment="1">
      <alignment wrapText="1"/>
    </xf>
    <xf numFmtId="0" fontId="7" fillId="16" borderId="1" xfId="0" applyFont="1" applyFill="1" applyBorder="1" applyAlignment="1">
      <alignment horizontal="left" wrapText="1"/>
    </xf>
    <xf numFmtId="0" fontId="24" fillId="16" borderId="1" xfId="0" applyFont="1" applyFill="1" applyBorder="1" applyAlignment="1">
      <alignment horizontal="center" wrapText="1"/>
    </xf>
    <xf numFmtId="0" fontId="7" fillId="16" borderId="1" xfId="0" applyFont="1" applyFill="1" applyBorder="1" applyAlignment="1">
      <alignment wrapText="1"/>
    </xf>
    <xf numFmtId="4" fontId="24" fillId="16" borderId="1" xfId="0" applyNumberFormat="1" applyFont="1" applyFill="1" applyBorder="1" applyAlignment="1">
      <alignment wrapText="1"/>
    </xf>
    <xf numFmtId="4" fontId="24" fillId="9" borderId="1" xfId="0" applyNumberFormat="1" applyFont="1" applyFill="1" applyBorder="1"/>
    <xf numFmtId="4" fontId="22" fillId="9" borderId="1" xfId="0" applyNumberFormat="1" applyFont="1" applyFill="1" applyBorder="1"/>
    <xf numFmtId="0" fontId="0" fillId="0" borderId="1" xfId="0" applyBorder="1" applyAlignment="1">
      <alignment horizontal="left"/>
    </xf>
    <xf numFmtId="164" fontId="14" fillId="0" borderId="0" xfId="0" applyNumberFormat="1" applyFont="1"/>
    <xf numFmtId="0" fontId="24" fillId="12" borderId="1" xfId="0" applyFont="1" applyFill="1" applyBorder="1"/>
    <xf numFmtId="164" fontId="24" fillId="12" borderId="1" xfId="0" applyNumberFormat="1" applyFont="1" applyFill="1" applyBorder="1"/>
    <xf numFmtId="0" fontId="24" fillId="14" borderId="1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left"/>
    </xf>
    <xf numFmtId="4" fontId="24" fillId="16" borderId="1" xfId="0" applyNumberFormat="1" applyFont="1" applyFill="1" applyBorder="1"/>
    <xf numFmtId="4" fontId="14" fillId="14" borderId="1" xfId="0" applyNumberFormat="1" applyFont="1" applyFill="1" applyBorder="1"/>
    <xf numFmtId="4" fontId="51" fillId="10" borderId="1" xfId="0" applyNumberFormat="1" applyFont="1" applyFill="1" applyBorder="1"/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4" fillId="14" borderId="1" xfId="0" applyNumberFormat="1" applyFont="1" applyFill="1" applyBorder="1" applyAlignment="1">
      <alignment horizontal="center"/>
    </xf>
    <xf numFmtId="0" fontId="24" fillId="14" borderId="4" xfId="0" applyFont="1" applyFill="1" applyBorder="1" applyAlignment="1">
      <alignment horizontal="center" vertical="center"/>
    </xf>
    <xf numFmtId="4" fontId="7" fillId="16" borderId="1" xfId="0" applyNumberFormat="1" applyFont="1" applyFill="1" applyBorder="1"/>
    <xf numFmtId="10" fontId="7" fillId="19" borderId="1" xfId="0" applyNumberFormat="1" applyFont="1" applyFill="1" applyBorder="1"/>
    <xf numFmtId="10" fontId="7" fillId="18" borderId="1" xfId="0" applyNumberFormat="1" applyFont="1" applyFill="1" applyBorder="1"/>
    <xf numFmtId="0" fontId="22" fillId="16" borderId="1" xfId="0" applyFont="1" applyFill="1" applyBorder="1" applyAlignment="1">
      <alignment horizontal="center"/>
    </xf>
    <xf numFmtId="0" fontId="22" fillId="16" borderId="1" xfId="0" applyFont="1" applyFill="1" applyBorder="1" applyAlignment="1">
      <alignment wrapText="1"/>
    </xf>
    <xf numFmtId="4" fontId="22" fillId="16" borderId="1" xfId="0" applyNumberFormat="1" applyFont="1" applyFill="1" applyBorder="1"/>
    <xf numFmtId="49" fontId="14" fillId="12" borderId="1" xfId="0" applyNumberFormat="1" applyFont="1" applyFill="1" applyBorder="1" applyAlignment="1">
      <alignment horizontal="left"/>
    </xf>
    <xf numFmtId="0" fontId="7" fillId="12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wrapText="1"/>
    </xf>
    <xf numFmtId="4" fontId="7" fillId="12" borderId="1" xfId="0" applyNumberFormat="1" applyFont="1" applyFill="1" applyBorder="1"/>
    <xf numFmtId="0" fontId="2" fillId="12" borderId="0" xfId="0" applyFont="1" applyFill="1"/>
    <xf numFmtId="0" fontId="7" fillId="16" borderId="1" xfId="0" applyFont="1" applyFill="1" applyBorder="1" applyAlignment="1">
      <alignment horizontal="center" wrapText="1"/>
    </xf>
    <xf numFmtId="4" fontId="7" fillId="16" borderId="1" xfId="0" applyNumberFormat="1" applyFont="1" applyFill="1" applyBorder="1" applyAlignment="1">
      <alignment wrapText="1"/>
    </xf>
    <xf numFmtId="0" fontId="21" fillId="0" borderId="0" xfId="0" applyFont="1" applyAlignment="1">
      <alignment horizontal="left"/>
    </xf>
    <xf numFmtId="4" fontId="7" fillId="16" borderId="1" xfId="0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0" fontId="24" fillId="9" borderId="2" xfId="0" applyFont="1" applyFill="1" applyBorder="1" applyAlignment="1">
      <alignment horizontal="left" wrapText="1"/>
    </xf>
    <xf numFmtId="0" fontId="24" fillId="9" borderId="52" xfId="0" applyFont="1" applyFill="1" applyBorder="1" applyAlignment="1">
      <alignment horizontal="center" wrapText="1"/>
    </xf>
    <xf numFmtId="0" fontId="7" fillId="9" borderId="53" xfId="0" applyFont="1" applyFill="1" applyBorder="1" applyAlignment="1">
      <alignment wrapText="1"/>
    </xf>
    <xf numFmtId="4" fontId="24" fillId="9" borderId="4" xfId="0" applyNumberFormat="1" applyFont="1" applyFill="1" applyBorder="1"/>
    <xf numFmtId="4" fontId="7" fillId="9" borderId="1" xfId="0" applyNumberFormat="1" applyFont="1" applyFill="1" applyBorder="1" applyAlignment="1">
      <alignment horizontal="right"/>
    </xf>
    <xf numFmtId="0" fontId="24" fillId="14" borderId="1" xfId="0" applyFont="1" applyFill="1" applyBorder="1" applyAlignment="1">
      <alignment horizontal="left" wrapText="1"/>
    </xf>
    <xf numFmtId="4" fontId="7" fillId="14" borderId="1" xfId="0" applyNumberFormat="1" applyFont="1" applyFill="1" applyBorder="1" applyAlignment="1">
      <alignment horizontal="right"/>
    </xf>
    <xf numFmtId="0" fontId="24" fillId="16" borderId="1" xfId="0" applyFont="1" applyFill="1" applyBorder="1" applyAlignment="1">
      <alignment horizontal="left" wrapText="1"/>
    </xf>
    <xf numFmtId="4" fontId="0" fillId="0" borderId="0" xfId="0" applyNumberFormat="1"/>
    <xf numFmtId="10" fontId="4" fillId="14" borderId="1" xfId="0" applyNumberFormat="1" applyFont="1" applyFill="1" applyBorder="1" applyAlignment="1">
      <alignment horizontal="right"/>
    </xf>
    <xf numFmtId="164" fontId="5" fillId="12" borderId="1" xfId="0" applyNumberFormat="1" applyFont="1" applyFill="1" applyBorder="1"/>
    <xf numFmtId="164" fontId="5" fillId="8" borderId="1" xfId="0" applyNumberFormat="1" applyFont="1" applyFill="1" applyBorder="1"/>
    <xf numFmtId="164" fontId="5" fillId="9" borderId="1" xfId="0" applyNumberFormat="1" applyFont="1" applyFill="1" applyBorder="1"/>
    <xf numFmtId="49" fontId="5" fillId="9" borderId="1" xfId="0" applyNumberFormat="1" applyFont="1" applyFill="1" applyBorder="1" applyAlignment="1">
      <alignment horizontal="left"/>
    </xf>
    <xf numFmtId="49" fontId="5" fillId="21" borderId="1" xfId="0" applyNumberFormat="1" applyFont="1" applyFill="1" applyBorder="1" applyAlignment="1">
      <alignment horizontal="left"/>
    </xf>
    <xf numFmtId="0" fontId="5" fillId="21" borderId="1" xfId="0" applyFont="1" applyFill="1" applyBorder="1" applyAlignment="1">
      <alignment horizontal="center"/>
    </xf>
    <xf numFmtId="0" fontId="5" fillId="21" borderId="1" xfId="0" applyFont="1" applyFill="1" applyBorder="1" applyAlignment="1">
      <alignment wrapText="1"/>
    </xf>
    <xf numFmtId="4" fontId="5" fillId="21" borderId="1" xfId="0" applyNumberFormat="1" applyFont="1" applyFill="1" applyBorder="1" applyAlignment="1">
      <alignment wrapText="1"/>
    </xf>
    <xf numFmtId="4" fontId="5" fillId="21" borderId="1" xfId="0" applyNumberFormat="1" applyFont="1" applyFill="1" applyBorder="1"/>
    <xf numFmtId="10" fontId="5" fillId="21" borderId="1" xfId="0" applyNumberFormat="1" applyFont="1" applyFill="1" applyBorder="1"/>
    <xf numFmtId="0" fontId="6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/>
    </xf>
    <xf numFmtId="0" fontId="3" fillId="0" borderId="54" xfId="0" applyFont="1" applyBorder="1" applyAlignment="1">
      <alignment wrapText="1"/>
    </xf>
    <xf numFmtId="4" fontId="21" fillId="0" borderId="4" xfId="0" applyNumberFormat="1" applyFont="1" applyBorder="1"/>
    <xf numFmtId="10" fontId="38" fillId="9" borderId="1" xfId="3" applyNumberFormat="1" applyFont="1" applyFill="1" applyBorder="1"/>
    <xf numFmtId="10" fontId="38" fillId="14" borderId="1" xfId="3" applyNumberFormat="1" applyFont="1" applyFill="1" applyBorder="1"/>
    <xf numFmtId="10" fontId="0" fillId="0" borderId="1" xfId="3" applyNumberFormat="1" applyFont="1" applyBorder="1"/>
    <xf numFmtId="10" fontId="38" fillId="16" borderId="1" xfId="3" applyNumberFormat="1" applyFont="1" applyFill="1" applyBorder="1"/>
    <xf numFmtId="2" fontId="0" fillId="0" borderId="1" xfId="0" applyNumberFormat="1" applyBorder="1"/>
    <xf numFmtId="2" fontId="38" fillId="16" borderId="1" xfId="0" applyNumberFormat="1" applyFont="1" applyFill="1" applyBorder="1"/>
    <xf numFmtId="2" fontId="14" fillId="16" borderId="1" xfId="0" applyNumberFormat="1" applyFont="1" applyFill="1" applyBorder="1"/>
    <xf numFmtId="2" fontId="38" fillId="14" borderId="1" xfId="0" applyNumberFormat="1" applyFont="1" applyFill="1" applyBorder="1"/>
    <xf numFmtId="2" fontId="24" fillId="16" borderId="1" xfId="0" applyNumberFormat="1" applyFont="1" applyFill="1" applyBorder="1"/>
    <xf numFmtId="2" fontId="24" fillId="14" borderId="1" xfId="0" applyNumberFormat="1" applyFont="1" applyFill="1" applyBorder="1"/>
    <xf numFmtId="2" fontId="24" fillId="9" borderId="1" xfId="0" applyNumberFormat="1" applyFont="1" applyFill="1" applyBorder="1"/>
    <xf numFmtId="0" fontId="10" fillId="0" borderId="0" xfId="0" applyFont="1"/>
    <xf numFmtId="0" fontId="47" fillId="0" borderId="20" xfId="0" applyFont="1" applyBorder="1" applyAlignment="1">
      <alignment horizontal="center" vertical="top" wrapText="1"/>
    </xf>
    <xf numFmtId="0" fontId="49" fillId="0" borderId="30" xfId="0" applyFont="1" applyBorder="1" applyAlignment="1">
      <alignment horizontal="right" vertical="top" wrapText="1"/>
    </xf>
    <xf numFmtId="0" fontId="49" fillId="0" borderId="27" xfId="0" applyFont="1" applyBorder="1" applyAlignment="1">
      <alignment horizontal="left" vertical="top" wrapText="1"/>
    </xf>
    <xf numFmtId="0" fontId="49" fillId="0" borderId="31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32" xfId="0" applyFont="1" applyBorder="1" applyAlignment="1">
      <alignment horizontal="left" vertical="top" wrapText="1"/>
    </xf>
    <xf numFmtId="0" fontId="49" fillId="0" borderId="21" xfId="0" applyFont="1" applyBorder="1" applyAlignment="1">
      <alignment horizontal="right" vertical="top" wrapText="1"/>
    </xf>
    <xf numFmtId="0" fontId="49" fillId="0" borderId="6" xfId="0" applyFont="1" applyBorder="1" applyAlignment="1">
      <alignment horizontal="left" vertical="top" wrapText="1"/>
    </xf>
    <xf numFmtId="0" fontId="48" fillId="0" borderId="38" xfId="0" applyFont="1" applyBorder="1" applyAlignment="1">
      <alignment horizontal="left" vertical="top" wrapText="1"/>
    </xf>
    <xf numFmtId="0" fontId="48" fillId="0" borderId="35" xfId="0" applyFont="1" applyBorder="1" applyAlignment="1">
      <alignment horizontal="left" vertical="top" wrapText="1"/>
    </xf>
    <xf numFmtId="0" fontId="49" fillId="0" borderId="41" xfId="0" applyFont="1" applyBorder="1" applyAlignment="1">
      <alignment horizontal="left" vertical="top" wrapText="1"/>
    </xf>
    <xf numFmtId="0" fontId="48" fillId="0" borderId="6" xfId="0" applyFont="1" applyBorder="1" applyAlignment="1">
      <alignment horizontal="right" vertical="top" wrapText="1"/>
    </xf>
    <xf numFmtId="4" fontId="3" fillId="0" borderId="6" xfId="1" applyNumberFormat="1" applyFont="1" applyBorder="1"/>
    <xf numFmtId="49" fontId="24" fillId="9" borderId="9" xfId="0" applyNumberFormat="1" applyFont="1" applyFill="1" applyBorder="1" applyAlignment="1">
      <alignment horizontal="center"/>
    </xf>
    <xf numFmtId="49" fontId="24" fillId="0" borderId="9" xfId="0" applyNumberFormat="1" applyFont="1" applyBorder="1" applyAlignment="1">
      <alignment horizontal="center"/>
    </xf>
    <xf numFmtId="0" fontId="14" fillId="12" borderId="0" xfId="0" applyFont="1" applyFill="1"/>
    <xf numFmtId="0" fontId="14" fillId="0" borderId="0" xfId="0" applyFont="1"/>
    <xf numFmtId="10" fontId="5" fillId="16" borderId="1" xfId="1" applyNumberFormat="1" applyFont="1" applyFill="1" applyBorder="1"/>
    <xf numFmtId="0" fontId="48" fillId="0" borderId="55" xfId="0" applyFont="1" applyBorder="1" applyAlignment="1">
      <alignment horizontal="left" vertical="top" wrapText="1"/>
    </xf>
    <xf numFmtId="4" fontId="48" fillId="0" borderId="56" xfId="0" applyNumberFormat="1" applyFont="1" applyBorder="1" applyAlignment="1">
      <alignment horizontal="right" vertical="top" wrapText="1"/>
    </xf>
    <xf numFmtId="4" fontId="48" fillId="0" borderId="57" xfId="0" applyNumberFormat="1" applyFont="1" applyBorder="1" applyAlignment="1">
      <alignment horizontal="right" vertical="top" wrapText="1"/>
    </xf>
    <xf numFmtId="0" fontId="48" fillId="0" borderId="47" xfId="0" applyFont="1" applyBorder="1" applyAlignment="1">
      <alignment horizontal="left" vertical="top" wrapText="1"/>
    </xf>
    <xf numFmtId="164" fontId="48" fillId="0" borderId="28" xfId="0" applyNumberFormat="1" applyFont="1" applyBorder="1" applyAlignment="1">
      <alignment horizontal="right" vertical="top" wrapText="1"/>
    </xf>
    <xf numFmtId="164" fontId="48" fillId="0" borderId="39" xfId="0" applyNumberFormat="1" applyFont="1" applyBorder="1" applyAlignment="1">
      <alignment horizontal="right" vertical="top" wrapText="1"/>
    </xf>
    <xf numFmtId="0" fontId="49" fillId="0" borderId="0" xfId="0" applyFont="1" applyBorder="1" applyAlignment="1">
      <alignment horizontal="right" vertical="top" wrapText="1"/>
    </xf>
    <xf numFmtId="4" fontId="49" fillId="0" borderId="0" xfId="0" applyNumberFormat="1" applyFont="1" applyBorder="1" applyAlignment="1">
      <alignment horizontal="right" vertical="top" wrapText="1"/>
    </xf>
    <xf numFmtId="0" fontId="48" fillId="0" borderId="0" xfId="0" applyFont="1" applyBorder="1"/>
    <xf numFmtId="0" fontId="48" fillId="0" borderId="0" xfId="0" applyFont="1" applyBorder="1" applyAlignment="1">
      <alignment horizontal="right"/>
    </xf>
    <xf numFmtId="2" fontId="48" fillId="0" borderId="34" xfId="0" applyNumberFormat="1" applyFont="1" applyBorder="1" applyAlignment="1">
      <alignment horizontal="right" vertical="top" wrapText="1"/>
    </xf>
    <xf numFmtId="4" fontId="48" fillId="0" borderId="28" xfId="0" applyNumberFormat="1" applyFont="1" applyBorder="1" applyAlignment="1">
      <alignment horizontal="right" vertical="top" wrapText="1"/>
    </xf>
    <xf numFmtId="2" fontId="48" fillId="0" borderId="39" xfId="0" applyNumberFormat="1" applyFont="1" applyBorder="1" applyAlignment="1">
      <alignment horizontal="right" vertical="top" wrapText="1"/>
    </xf>
    <xf numFmtId="2" fontId="48" fillId="0" borderId="40" xfId="0" applyNumberFormat="1" applyFont="1" applyBorder="1" applyAlignment="1">
      <alignment horizontal="right" vertical="top" wrapText="1"/>
    </xf>
    <xf numFmtId="4" fontId="49" fillId="0" borderId="45" xfId="0" applyNumberFormat="1" applyFont="1" applyBorder="1" applyAlignment="1">
      <alignment horizontal="right" vertical="top" wrapText="1"/>
    </xf>
    <xf numFmtId="0" fontId="49" fillId="0" borderId="0" xfId="0" applyFont="1" applyBorder="1" applyAlignment="1">
      <alignment horizontal="left" vertical="top" wrapText="1"/>
    </xf>
    <xf numFmtId="0" fontId="48" fillId="0" borderId="0" xfId="0" applyFont="1" applyBorder="1" applyAlignment="1">
      <alignment horizontal="right" vertical="top" wrapText="1"/>
    </xf>
    <xf numFmtId="2" fontId="48" fillId="0" borderId="25" xfId="0" applyNumberFormat="1" applyFont="1" applyBorder="1" applyAlignment="1">
      <alignment horizontal="right" vertical="top" wrapText="1"/>
    </xf>
    <xf numFmtId="0" fontId="48" fillId="0" borderId="47" xfId="0" applyFont="1" applyBorder="1" applyAlignment="1">
      <alignment horizontal="right" vertical="top" wrapText="1"/>
    </xf>
    <xf numFmtId="0" fontId="49" fillId="0" borderId="35" xfId="0" applyFont="1" applyBorder="1" applyAlignment="1">
      <alignment horizontal="justify" vertical="top" wrapText="1"/>
    </xf>
    <xf numFmtId="2" fontId="48" fillId="0" borderId="47" xfId="0" applyNumberFormat="1" applyFont="1" applyBorder="1" applyAlignment="1">
      <alignment horizontal="right" vertical="top" wrapText="1"/>
    </xf>
    <xf numFmtId="0" fontId="49" fillId="0" borderId="47" xfId="0" applyFont="1" applyBorder="1" applyAlignment="1">
      <alignment horizontal="justify" vertical="top" wrapText="1"/>
    </xf>
    <xf numFmtId="0" fontId="48" fillId="0" borderId="23" xfId="0" applyFont="1" applyBorder="1" applyAlignment="1">
      <alignment horizontal="left" vertical="top" wrapText="1"/>
    </xf>
    <xf numFmtId="0" fontId="48" fillId="0" borderId="24" xfId="0" applyFont="1" applyBorder="1" applyAlignment="1">
      <alignment horizontal="left" vertical="top" wrapText="1"/>
    </xf>
    <xf numFmtId="4" fontId="48" fillId="0" borderId="24" xfId="0" applyNumberFormat="1" applyFont="1" applyBorder="1" applyAlignment="1">
      <alignment horizontal="right" vertical="top" wrapText="1"/>
    </xf>
    <xf numFmtId="0" fontId="49" fillId="0" borderId="0" xfId="0" applyFont="1" applyBorder="1" applyAlignment="1">
      <alignment horizontal="justify" vertical="top" wrapText="1"/>
    </xf>
    <xf numFmtId="0" fontId="50" fillId="0" borderId="48" xfId="0" applyFont="1" applyBorder="1" applyAlignment="1">
      <alignment horizontal="left" vertical="top" wrapText="1"/>
    </xf>
    <xf numFmtId="0" fontId="49" fillId="0" borderId="24" xfId="0" applyFont="1" applyBorder="1" applyAlignment="1">
      <alignment horizontal="justify" vertical="top" wrapText="1"/>
    </xf>
    <xf numFmtId="0" fontId="50" fillId="0" borderId="24" xfId="0" applyFont="1" applyBorder="1" applyAlignment="1">
      <alignment horizontal="left" vertical="top" wrapText="1"/>
    </xf>
    <xf numFmtId="4" fontId="33" fillId="0" borderId="0" xfId="0" applyNumberFormat="1" applyFont="1" applyBorder="1" applyAlignment="1">
      <alignment horizontal="left" vertical="top" wrapText="1"/>
    </xf>
    <xf numFmtId="0" fontId="11" fillId="14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wrapText="1"/>
    </xf>
    <xf numFmtId="4" fontId="11" fillId="14" borderId="1" xfId="0" applyNumberFormat="1" applyFont="1" applyFill="1" applyBorder="1"/>
    <xf numFmtId="0" fontId="11" fillId="14" borderId="1" xfId="0" applyFont="1" applyFill="1" applyBorder="1"/>
    <xf numFmtId="164" fontId="11" fillId="14" borderId="1" xfId="0" applyNumberFormat="1" applyFont="1" applyFill="1" applyBorder="1"/>
    <xf numFmtId="0" fontId="33" fillId="12" borderId="1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wrapText="1"/>
    </xf>
    <xf numFmtId="4" fontId="33" fillId="12" borderId="1" xfId="0" applyNumberFormat="1" applyFont="1" applyFill="1" applyBorder="1"/>
    <xf numFmtId="2" fontId="33" fillId="12" borderId="1" xfId="0" applyNumberFormat="1" applyFont="1" applyFill="1" applyBorder="1"/>
    <xf numFmtId="164" fontId="7" fillId="5" borderId="1" xfId="0" applyNumberFormat="1" applyFont="1" applyFill="1" applyBorder="1"/>
    <xf numFmtId="164" fontId="7" fillId="12" borderId="1" xfId="0" applyNumberFormat="1" applyFont="1" applyFill="1" applyBorder="1"/>
    <xf numFmtId="164" fontId="3" fillId="12" borderId="1" xfId="0" applyNumberFormat="1" applyFont="1" applyFill="1" applyBorder="1"/>
    <xf numFmtId="0" fontId="4" fillId="9" borderId="58" xfId="0" applyFont="1" applyFill="1" applyBorder="1" applyAlignment="1">
      <alignment horizontal="center" vertical="center"/>
    </xf>
    <xf numFmtId="0" fontId="4" fillId="9" borderId="59" xfId="0" applyFont="1" applyFill="1" applyBorder="1" applyAlignment="1">
      <alignment horizontal="center" vertical="center"/>
    </xf>
    <xf numFmtId="0" fontId="4" fillId="9" borderId="14" xfId="1" applyFont="1" applyFill="1" applyBorder="1" applyAlignment="1">
      <alignment horizontal="center" vertical="center" wrapText="1"/>
    </xf>
    <xf numFmtId="4" fontId="4" fillId="9" borderId="14" xfId="0" applyNumberFormat="1" applyFont="1" applyFill="1" applyBorder="1" applyAlignment="1">
      <alignment horizontal="center" vertical="center" wrapText="1"/>
    </xf>
    <xf numFmtId="4" fontId="4" fillId="9" borderId="59" xfId="0" applyNumberFormat="1" applyFont="1" applyFill="1" applyBorder="1" applyAlignment="1">
      <alignment horizontal="center" vertical="center" wrapText="1"/>
    </xf>
    <xf numFmtId="0" fontId="33" fillId="9" borderId="27" xfId="0" applyFont="1" applyFill="1" applyBorder="1" applyAlignment="1">
      <alignment horizontal="center" wrapText="1"/>
    </xf>
    <xf numFmtId="49" fontId="19" fillId="9" borderId="1" xfId="0" applyNumberFormat="1" applyFont="1" applyFill="1" applyBorder="1" applyAlignment="1">
      <alignment horizontal="center"/>
    </xf>
    <xf numFmtId="10" fontId="5" fillId="23" borderId="1" xfId="0" applyNumberFormat="1" applyFont="1" applyFill="1" applyBorder="1" applyAlignment="1">
      <alignment horizontal="right"/>
    </xf>
    <xf numFmtId="0" fontId="10" fillId="23" borderId="0" xfId="0" applyFont="1" applyFill="1"/>
    <xf numFmtId="10" fontId="5" fillId="16" borderId="1" xfId="0" applyNumberFormat="1" applyFont="1" applyFill="1" applyBorder="1" applyAlignment="1">
      <alignment horizontal="right"/>
    </xf>
    <xf numFmtId="10" fontId="7" fillId="23" borderId="1" xfId="0" applyNumberFormat="1" applyFont="1" applyFill="1" applyBorder="1" applyAlignment="1">
      <alignment horizontal="right"/>
    </xf>
    <xf numFmtId="10" fontId="7" fillId="14" borderId="1" xfId="0" applyNumberFormat="1" applyFont="1" applyFill="1" applyBorder="1" applyAlignment="1">
      <alignment horizontal="right"/>
    </xf>
    <xf numFmtId="10" fontId="3" fillId="23" borderId="1" xfId="0" applyNumberFormat="1" applyFont="1" applyFill="1" applyBorder="1" applyAlignment="1">
      <alignment horizontal="right"/>
    </xf>
    <xf numFmtId="164" fontId="4" fillId="5" borderId="1" xfId="0" applyNumberFormat="1" applyFont="1" applyFill="1" applyBorder="1"/>
    <xf numFmtId="0" fontId="33" fillId="9" borderId="1" xfId="0" applyFont="1" applyFill="1" applyBorder="1" applyAlignment="1">
      <alignment horizontal="center"/>
    </xf>
    <xf numFmtId="10" fontId="11" fillId="9" borderId="1" xfId="3" applyNumberFormat="1" applyFont="1" applyFill="1" applyBorder="1"/>
    <xf numFmtId="10" fontId="11" fillId="12" borderId="1" xfId="3" applyNumberFormat="1" applyFont="1" applyFill="1" applyBorder="1"/>
    <xf numFmtId="10" fontId="11" fillId="16" borderId="1" xfId="3" applyNumberFormat="1" applyFont="1" applyFill="1" applyBorder="1"/>
    <xf numFmtId="10" fontId="24" fillId="12" borderId="1" xfId="3" applyNumberFormat="1" applyFont="1" applyFill="1" applyBorder="1"/>
    <xf numFmtId="10" fontId="24" fillId="14" borderId="1" xfId="3" applyNumberFormat="1" applyFont="1" applyFill="1" applyBorder="1"/>
    <xf numFmtId="10" fontId="14" fillId="12" borderId="1" xfId="3" applyNumberFormat="1" applyFont="1" applyFill="1" applyBorder="1"/>
    <xf numFmtId="10" fontId="33" fillId="14" borderId="1" xfId="3" applyNumberFormat="1" applyFont="1" applyFill="1" applyBorder="1"/>
    <xf numFmtId="10" fontId="48" fillId="0" borderId="57" xfId="3" applyNumberFormat="1" applyFont="1" applyBorder="1" applyAlignment="1">
      <alignment horizontal="right" vertical="top" wrapText="1"/>
    </xf>
    <xf numFmtId="0" fontId="48" fillId="0" borderId="60" xfId="0" applyFont="1" applyBorder="1" applyAlignment="1">
      <alignment horizontal="left" vertical="center" wrapText="1"/>
    </xf>
    <xf numFmtId="164" fontId="48" fillId="0" borderId="61" xfId="0" applyNumberFormat="1" applyFont="1" applyBorder="1" applyAlignment="1">
      <alignment horizontal="right" vertical="center" wrapText="1"/>
    </xf>
    <xf numFmtId="164" fontId="48" fillId="0" borderId="62" xfId="0" applyNumberFormat="1" applyFont="1" applyBorder="1" applyAlignment="1">
      <alignment horizontal="right" vertical="center" wrapText="1"/>
    </xf>
    <xf numFmtId="10" fontId="49" fillId="0" borderId="21" xfId="3" applyNumberFormat="1" applyFont="1" applyBorder="1" applyAlignment="1">
      <alignment horizontal="right" vertical="top" wrapText="1"/>
    </xf>
    <xf numFmtId="10" fontId="48" fillId="0" borderId="42" xfId="3" applyNumberFormat="1" applyFont="1" applyBorder="1" applyAlignment="1">
      <alignment horizontal="right" vertical="top" wrapText="1"/>
    </xf>
    <xf numFmtId="10" fontId="49" fillId="0" borderId="34" xfId="3" applyNumberFormat="1" applyFont="1" applyBorder="1" applyAlignment="1">
      <alignment horizontal="right" vertical="top" wrapText="1"/>
    </xf>
    <xf numFmtId="10" fontId="49" fillId="0" borderId="37" xfId="3" applyNumberFormat="1" applyFont="1" applyBorder="1" applyAlignment="1">
      <alignment horizontal="right" vertical="top" wrapText="1"/>
    </xf>
    <xf numFmtId="0" fontId="49" fillId="0" borderId="39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center" vertical="center" wrapText="1"/>
    </xf>
    <xf numFmtId="10" fontId="49" fillId="0" borderId="32" xfId="3" applyNumberFormat="1" applyFont="1" applyBorder="1" applyAlignment="1">
      <alignment horizontal="right" vertical="top" wrapText="1"/>
    </xf>
    <xf numFmtId="10" fontId="49" fillId="0" borderId="50" xfId="3" applyNumberFormat="1" applyFont="1" applyBorder="1" applyAlignment="1">
      <alignment horizontal="right" vertical="top" wrapText="1"/>
    </xf>
    <xf numFmtId="10" fontId="49" fillId="0" borderId="26" xfId="3" applyNumberFormat="1" applyFont="1" applyBorder="1" applyAlignment="1">
      <alignment horizontal="right" vertical="top" wrapText="1"/>
    </xf>
    <xf numFmtId="0" fontId="24" fillId="5" borderId="1" xfId="0" applyFont="1" applyFill="1" applyBorder="1" applyAlignment="1">
      <alignment horizontal="center"/>
    </xf>
    <xf numFmtId="0" fontId="33" fillId="5" borderId="1" xfId="0" applyFont="1" applyFill="1" applyBorder="1" applyAlignment="1">
      <alignment horizontal="center"/>
    </xf>
    <xf numFmtId="4" fontId="33" fillId="14" borderId="1" xfId="0" applyNumberFormat="1" applyFont="1" applyFill="1" applyBorder="1" applyAlignment="1">
      <alignment wrapText="1"/>
    </xf>
    <xf numFmtId="4" fontId="24" fillId="5" borderId="1" xfId="0" applyNumberFormat="1" applyFont="1" applyFill="1" applyBorder="1" applyAlignment="1">
      <alignment wrapText="1"/>
    </xf>
    <xf numFmtId="2" fontId="7" fillId="0" borderId="3" xfId="0" applyNumberFormat="1" applyFont="1" applyBorder="1" applyAlignment="1">
      <alignment horizontal="right"/>
    </xf>
    <xf numFmtId="0" fontId="25" fillId="0" borderId="0" xfId="0" applyFont="1" applyAlignment="1">
      <alignment wrapText="1"/>
    </xf>
    <xf numFmtId="0" fontId="10" fillId="0" borderId="0" xfId="0" applyFont="1"/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4" fontId="10" fillId="0" borderId="2" xfId="0" applyNumberFormat="1" applyFont="1" applyBorder="1"/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4" fontId="7" fillId="0" borderId="2" xfId="0" applyNumberFormat="1" applyFont="1" applyBorder="1"/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2" fontId="7" fillId="0" borderId="4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5" fillId="0" borderId="0" xfId="1" applyFont="1" applyAlignment="1">
      <alignment horizontal="left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0" fillId="0" borderId="0" xfId="0" applyFont="1" applyFill="1" applyBorder="1" applyAlignment="1">
      <alignment horizontal="center" wrapText="1"/>
    </xf>
    <xf numFmtId="0" fontId="49" fillId="0" borderId="38" xfId="0" applyFont="1" applyBorder="1" applyAlignment="1">
      <alignment horizontal="right" vertical="top" wrapText="1"/>
    </xf>
    <xf numFmtId="0" fontId="49" fillId="0" borderId="44" xfId="0" applyFont="1" applyBorder="1" applyAlignment="1">
      <alignment horizontal="right" vertical="top" wrapText="1"/>
    </xf>
    <xf numFmtId="0" fontId="49" fillId="0" borderId="30" xfId="0" applyFont="1" applyBorder="1" applyAlignment="1">
      <alignment horizontal="right" vertical="top" wrapText="1"/>
    </xf>
    <xf numFmtId="0" fontId="49" fillId="0" borderId="36" xfId="0" applyFont="1" applyBorder="1" applyAlignment="1">
      <alignment horizontal="right" vertical="top" wrapText="1"/>
    </xf>
    <xf numFmtId="0" fontId="49" fillId="0" borderId="6" xfId="0" applyFont="1" applyBorder="1" applyAlignment="1">
      <alignment horizontal="right" vertical="top" wrapText="1"/>
    </xf>
    <xf numFmtId="0" fontId="49" fillId="0" borderId="34" xfId="0" applyFont="1" applyBorder="1" applyAlignment="1">
      <alignment horizontal="right" vertical="top" wrapText="1"/>
    </xf>
    <xf numFmtId="0" fontId="49" fillId="0" borderId="23" xfId="0" applyFont="1" applyBorder="1" applyAlignment="1">
      <alignment horizontal="right" vertical="top" wrapText="1"/>
    </xf>
    <xf numFmtId="0" fontId="49" fillId="0" borderId="24" xfId="0" applyFont="1" applyBorder="1" applyAlignment="1">
      <alignment horizontal="right" vertical="top" wrapText="1"/>
    </xf>
    <xf numFmtId="0" fontId="49" fillId="0" borderId="45" xfId="0" applyFont="1" applyBorder="1" applyAlignment="1">
      <alignment horizontal="right" vertical="top" wrapText="1"/>
    </xf>
    <xf numFmtId="0" fontId="49" fillId="0" borderId="25" xfId="0" applyFont="1" applyBorder="1" applyAlignment="1">
      <alignment horizontal="right" vertical="top" wrapText="1"/>
    </xf>
    <xf numFmtId="0" fontId="49" fillId="0" borderId="37" xfId="0" applyFont="1" applyBorder="1" applyAlignment="1">
      <alignment horizontal="right" vertical="top" wrapText="1"/>
    </xf>
    <xf numFmtId="0" fontId="47" fillId="0" borderId="23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top" wrapText="1"/>
    </xf>
    <xf numFmtId="0" fontId="47" fillId="0" borderId="25" xfId="0" applyFont="1" applyBorder="1" applyAlignment="1">
      <alignment horizontal="left" vertical="top" wrapText="1"/>
    </xf>
    <xf numFmtId="0" fontId="49" fillId="0" borderId="36" xfId="0" applyFont="1" applyBorder="1" applyAlignment="1">
      <alignment horizontal="left" vertical="top" wrapText="1"/>
    </xf>
    <xf numFmtId="0" fontId="49" fillId="0" borderId="6" xfId="0" applyFont="1" applyBorder="1" applyAlignment="1">
      <alignment horizontal="left" vertical="top" wrapText="1"/>
    </xf>
    <xf numFmtId="0" fontId="49" fillId="0" borderId="37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6" xfId="0" applyFont="1" applyBorder="1" applyAlignment="1">
      <alignment horizontal="left" vertical="top" wrapText="1"/>
    </xf>
    <xf numFmtId="0" fontId="47" fillId="0" borderId="37" xfId="0" applyFont="1" applyBorder="1" applyAlignment="1">
      <alignment horizontal="left" vertical="top" wrapText="1"/>
    </xf>
    <xf numFmtId="0" fontId="33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42" fillId="0" borderId="0" xfId="0" applyFont="1" applyBorder="1" applyAlignment="1">
      <alignment horizontal="center" wrapText="1"/>
    </xf>
    <xf numFmtId="0" fontId="43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4" fillId="0" borderId="0" xfId="0" applyFont="1" applyAlignment="1">
      <alignment horizontal="center" wrapText="1"/>
    </xf>
    <xf numFmtId="0" fontId="45" fillId="0" borderId="0" xfId="0" applyFont="1" applyAlignment="1">
      <alignment horizontal="left" wrapText="1"/>
    </xf>
    <xf numFmtId="0" fontId="46" fillId="0" borderId="17" xfId="0" applyFont="1" applyBorder="1" applyAlignment="1">
      <alignment horizontal="left" vertical="top" wrapText="1"/>
    </xf>
    <xf numFmtId="0" fontId="46" fillId="0" borderId="18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left" vertical="top" wrapText="1"/>
    </xf>
    <xf numFmtId="0" fontId="47" fillId="0" borderId="20" xfId="0" applyFont="1" applyBorder="1" applyAlignment="1">
      <alignment horizontal="center" vertical="top" wrapText="1"/>
    </xf>
    <xf numFmtId="0" fontId="47" fillId="0" borderId="23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48" fillId="0" borderId="29" xfId="0" applyFont="1" applyBorder="1" applyAlignment="1">
      <alignment horizontal="left" vertical="top" wrapText="1"/>
    </xf>
    <xf numFmtId="0" fontId="48" fillId="0" borderId="20" xfId="0" applyFont="1" applyBorder="1" applyAlignment="1">
      <alignment horizontal="left" vertical="top" wrapText="1"/>
    </xf>
    <xf numFmtId="0" fontId="48" fillId="0" borderId="33" xfId="0" applyFont="1" applyBorder="1" applyAlignment="1">
      <alignment horizontal="left" vertical="top" wrapText="1"/>
    </xf>
    <xf numFmtId="0" fontId="48" fillId="0" borderId="38" xfId="0" applyFont="1" applyBorder="1" applyAlignment="1">
      <alignment horizontal="left" vertical="top" wrapText="1"/>
    </xf>
    <xf numFmtId="0" fontId="48" fillId="0" borderId="35" xfId="0" applyFont="1" applyBorder="1" applyAlignment="1">
      <alignment horizontal="left" vertical="top" wrapText="1"/>
    </xf>
    <xf numFmtId="0" fontId="48" fillId="0" borderId="32" xfId="0" applyFont="1" applyBorder="1" applyAlignment="1">
      <alignment horizontal="left" vertical="top" wrapText="1"/>
    </xf>
    <xf numFmtId="0" fontId="49" fillId="0" borderId="41" xfId="0" applyFont="1" applyBorder="1" applyAlignment="1">
      <alignment horizontal="left" vertical="top" wrapText="1"/>
    </xf>
    <xf numFmtId="0" fontId="49" fillId="0" borderId="35" xfId="0" applyFont="1" applyBorder="1" applyAlignment="1">
      <alignment horizontal="left" vertical="top" wrapText="1"/>
    </xf>
    <xf numFmtId="0" fontId="49" fillId="0" borderId="0" xfId="0" applyFont="1" applyBorder="1" applyAlignment="1">
      <alignment horizontal="left" vertical="top" wrapText="1"/>
    </xf>
    <xf numFmtId="0" fontId="49" fillId="0" borderId="21" xfId="0" applyFont="1" applyBorder="1" applyAlignment="1">
      <alignment horizontal="left" vertical="top" wrapText="1"/>
    </xf>
    <xf numFmtId="0" fontId="49" fillId="0" borderId="35" xfId="0" applyFont="1" applyBorder="1" applyAlignment="1">
      <alignment horizontal="right" vertical="top" wrapText="1"/>
    </xf>
    <xf numFmtId="0" fontId="49" fillId="0" borderId="0" xfId="0" applyFont="1" applyBorder="1" applyAlignment="1">
      <alignment horizontal="right" vertical="top" wrapText="1"/>
    </xf>
    <xf numFmtId="0" fontId="49" fillId="0" borderId="21" xfId="0" applyFont="1" applyBorder="1" applyAlignment="1">
      <alignment horizontal="right" vertical="top" wrapText="1"/>
    </xf>
    <xf numFmtId="0" fontId="49" fillId="0" borderId="27" xfId="0" applyFont="1" applyBorder="1" applyAlignment="1">
      <alignment horizontal="left" vertical="top" wrapText="1"/>
    </xf>
    <xf numFmtId="0" fontId="49" fillId="0" borderId="31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4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2" fontId="7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Border="1"/>
  </cellXfs>
  <cellStyles count="4">
    <cellStyle name="Hiperveza" xfId="2" builtinId="8"/>
    <cellStyle name="Normal 2" xfId="1" xr:uid="{00000000-0005-0000-0000-000001000000}"/>
    <cellStyle name="Normalno" xfId="0" builtinId="0"/>
    <cellStyle name="Postotak" xfId="3" builtinId="5"/>
  </cellStyles>
  <dxfs count="0"/>
  <tableStyles count="0" defaultTableStyle="TableStyleMedium9" defaultPivotStyle="PivotStyleLight16"/>
  <colors>
    <mruColors>
      <color rgb="FFFFCC00"/>
      <color rgb="FFFFFFFF"/>
      <color rgb="FFFFFF99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10" zoomScale="112" zoomScaleNormal="112" workbookViewId="0">
      <selection activeCell="E38" sqref="E38"/>
    </sheetView>
  </sheetViews>
  <sheetFormatPr defaultRowHeight="15" x14ac:dyDescent="0.25"/>
  <cols>
    <col min="1" max="3" width="9.140625" style="3"/>
    <col min="4" max="4" width="11.85546875" style="3" customWidth="1"/>
    <col min="5" max="5" width="9.140625" style="3"/>
    <col min="6" max="6" width="10.140625" style="3" customWidth="1"/>
    <col min="7" max="7" width="3.28515625" style="3" hidden="1" customWidth="1"/>
    <col min="8" max="10" width="6" style="3" customWidth="1"/>
    <col min="11" max="12" width="9.140625" style="3"/>
    <col min="13" max="13" width="2.28515625" style="3" customWidth="1"/>
    <col min="15" max="15" width="12.7109375" bestFit="1" customWidth="1"/>
  </cols>
  <sheetData>
    <row r="1" spans="1:15" ht="49.5" customHeight="1" x14ac:dyDescent="0.25">
      <c r="A1" s="778" t="s">
        <v>867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</row>
    <row r="3" spans="1:15" ht="37.5" customHeight="1" x14ac:dyDescent="0.25">
      <c r="A3" s="780" t="s">
        <v>813</v>
      </c>
      <c r="B3" s="780"/>
      <c r="C3" s="780"/>
      <c r="D3" s="780"/>
      <c r="E3" s="780"/>
      <c r="F3" s="780"/>
      <c r="G3" s="780"/>
      <c r="H3" s="780"/>
      <c r="I3" s="780"/>
      <c r="J3" s="780"/>
      <c r="K3" s="780"/>
      <c r="L3" s="780"/>
      <c r="M3" s="781"/>
    </row>
    <row r="4" spans="1:15" ht="24" customHeight="1" x14ac:dyDescent="0.25"/>
    <row r="5" spans="1:15" ht="15" customHeight="1" x14ac:dyDescent="0.25">
      <c r="A5" s="782" t="s">
        <v>865</v>
      </c>
      <c r="B5" s="783"/>
      <c r="C5" s="783"/>
      <c r="D5" s="783"/>
      <c r="E5" s="783"/>
      <c r="F5" s="783"/>
      <c r="G5" s="783"/>
      <c r="H5" s="783"/>
      <c r="I5" s="783"/>
      <c r="J5" s="783"/>
      <c r="K5" s="783"/>
      <c r="L5" s="783"/>
      <c r="M5" s="781"/>
    </row>
    <row r="6" spans="1:15" ht="17.25" customHeight="1" x14ac:dyDescent="0.25">
      <c r="E6" s="789" t="s">
        <v>337</v>
      </c>
      <c r="F6" s="789"/>
    </row>
    <row r="7" spans="1:15" ht="41.25" customHeight="1" x14ac:dyDescent="0.25">
      <c r="A7" s="784" t="s">
        <v>816</v>
      </c>
      <c r="B7" s="785"/>
      <c r="C7" s="785"/>
      <c r="D7" s="785"/>
      <c r="E7" s="785"/>
      <c r="F7" s="785"/>
      <c r="G7" s="785"/>
      <c r="H7" s="785"/>
      <c r="I7" s="785"/>
      <c r="J7" s="785"/>
      <c r="K7" s="785"/>
      <c r="L7" s="785"/>
      <c r="M7" s="785"/>
    </row>
    <row r="8" spans="1:15" x14ac:dyDescent="0.25">
      <c r="A8" s="103" t="s">
        <v>0</v>
      </c>
      <c r="B8" s="786" t="s">
        <v>1</v>
      </c>
      <c r="C8" s="787"/>
      <c r="D8" s="788"/>
      <c r="E8" s="786" t="s">
        <v>814</v>
      </c>
      <c r="F8" s="787"/>
      <c r="G8" s="788"/>
      <c r="H8" s="786" t="s">
        <v>16</v>
      </c>
      <c r="I8" s="787"/>
      <c r="J8" s="788"/>
      <c r="K8" s="786" t="s">
        <v>815</v>
      </c>
      <c r="L8" s="787"/>
      <c r="M8" s="788"/>
    </row>
    <row r="9" spans="1:15" x14ac:dyDescent="0.25">
      <c r="A9" s="4"/>
      <c r="B9" s="790" t="s">
        <v>2</v>
      </c>
      <c r="C9" s="791"/>
      <c r="D9" s="792"/>
      <c r="E9" s="793">
        <v>114230000</v>
      </c>
      <c r="F9" s="791"/>
      <c r="G9" s="792"/>
      <c r="H9" s="793">
        <v>114230000</v>
      </c>
      <c r="I9" s="791"/>
      <c r="J9" s="792"/>
      <c r="K9" s="793">
        <v>85131449</v>
      </c>
      <c r="L9" s="791"/>
      <c r="M9" s="792"/>
      <c r="O9" s="645"/>
    </row>
    <row r="10" spans="1:15" ht="15" customHeight="1" x14ac:dyDescent="0.25">
      <c r="A10" s="4"/>
      <c r="B10" s="794" t="s">
        <v>3</v>
      </c>
      <c r="C10" s="795"/>
      <c r="D10" s="796"/>
      <c r="E10" s="793">
        <v>700000</v>
      </c>
      <c r="F10" s="791"/>
      <c r="G10" s="792"/>
      <c r="H10" s="793">
        <v>700000</v>
      </c>
      <c r="I10" s="791"/>
      <c r="J10" s="792"/>
      <c r="K10" s="793">
        <v>833060</v>
      </c>
      <c r="L10" s="791"/>
      <c r="M10" s="792"/>
      <c r="O10" s="645"/>
    </row>
    <row r="11" spans="1:15" x14ac:dyDescent="0.25">
      <c r="A11" s="4"/>
      <c r="B11" s="790" t="s">
        <v>4</v>
      </c>
      <c r="C11" s="791"/>
      <c r="D11" s="792"/>
      <c r="E11" s="793">
        <v>58805000</v>
      </c>
      <c r="F11" s="791"/>
      <c r="G11" s="792"/>
      <c r="H11" s="793">
        <v>66265000</v>
      </c>
      <c r="I11" s="791"/>
      <c r="J11" s="792"/>
      <c r="K11" s="793">
        <v>55375738</v>
      </c>
      <c r="L11" s="791"/>
      <c r="M11" s="792"/>
      <c r="O11" s="645"/>
    </row>
    <row r="12" spans="1:15" ht="15" customHeight="1" x14ac:dyDescent="0.25">
      <c r="A12" s="4"/>
      <c r="B12" s="794" t="s">
        <v>5</v>
      </c>
      <c r="C12" s="795"/>
      <c r="D12" s="796"/>
      <c r="E12" s="793">
        <v>56425000</v>
      </c>
      <c r="F12" s="791"/>
      <c r="G12" s="792"/>
      <c r="H12" s="793">
        <v>50362000</v>
      </c>
      <c r="I12" s="791"/>
      <c r="J12" s="792"/>
      <c r="K12" s="793">
        <v>12856288</v>
      </c>
      <c r="L12" s="791"/>
      <c r="M12" s="792"/>
    </row>
    <row r="13" spans="1:15" x14ac:dyDescent="0.25">
      <c r="A13" s="4"/>
      <c r="B13" s="797" t="s">
        <v>6</v>
      </c>
      <c r="C13" s="798"/>
      <c r="D13" s="799"/>
      <c r="E13" s="800">
        <v>-300000</v>
      </c>
      <c r="F13" s="798"/>
      <c r="G13" s="799"/>
      <c r="H13" s="800">
        <v>1389000</v>
      </c>
      <c r="I13" s="798"/>
      <c r="J13" s="799"/>
      <c r="K13" s="800">
        <v>17732483</v>
      </c>
      <c r="L13" s="798"/>
      <c r="M13" s="799"/>
    </row>
    <row r="14" spans="1:15" x14ac:dyDescent="0.25">
      <c r="A14" s="791"/>
      <c r="B14" s="791"/>
      <c r="C14" s="791"/>
      <c r="D14" s="791"/>
      <c r="E14" s="791"/>
      <c r="F14" s="791"/>
      <c r="G14" s="791"/>
      <c r="H14" s="791"/>
      <c r="I14" s="791"/>
      <c r="J14" s="791"/>
      <c r="K14" s="791"/>
      <c r="L14" s="791"/>
      <c r="M14" s="791"/>
    </row>
    <row r="15" spans="1:15" x14ac:dyDescent="0.25">
      <c r="A15" s="791"/>
      <c r="B15" s="791"/>
      <c r="C15" s="791"/>
      <c r="D15" s="791"/>
      <c r="E15" s="791"/>
      <c r="F15" s="791"/>
      <c r="G15" s="791"/>
      <c r="H15" s="791"/>
      <c r="I15" s="791"/>
      <c r="J15" s="791"/>
      <c r="K15" s="791"/>
      <c r="L15" s="791"/>
      <c r="M15" s="791"/>
    </row>
    <row r="16" spans="1:15" x14ac:dyDescent="0.25">
      <c r="A16" s="103" t="s">
        <v>7</v>
      </c>
      <c r="B16" s="786" t="s">
        <v>8</v>
      </c>
      <c r="C16" s="787"/>
      <c r="D16" s="788"/>
      <c r="E16" s="786" t="s">
        <v>814</v>
      </c>
      <c r="F16" s="787"/>
      <c r="G16" s="788"/>
      <c r="H16" s="786" t="s">
        <v>15</v>
      </c>
      <c r="I16" s="787"/>
      <c r="J16" s="788"/>
      <c r="K16" s="786" t="s">
        <v>815</v>
      </c>
      <c r="L16" s="787"/>
      <c r="M16" s="788"/>
    </row>
    <row r="17" spans="1:13" ht="15" customHeight="1" x14ac:dyDescent="0.25">
      <c r="A17" s="4"/>
      <c r="B17" s="794" t="s">
        <v>9</v>
      </c>
      <c r="C17" s="795"/>
      <c r="D17" s="796"/>
      <c r="E17" s="793">
        <v>300000</v>
      </c>
      <c r="F17" s="791"/>
      <c r="G17" s="792"/>
      <c r="H17" s="793">
        <v>300000</v>
      </c>
      <c r="I17" s="791"/>
      <c r="J17" s="792"/>
      <c r="K17" s="793">
        <v>314868</v>
      </c>
      <c r="L17" s="791"/>
      <c r="M17" s="792"/>
    </row>
    <row r="18" spans="1:13" ht="15" customHeight="1" x14ac:dyDescent="0.25">
      <c r="A18" s="4"/>
      <c r="B18" s="794" t="s">
        <v>10</v>
      </c>
      <c r="C18" s="795"/>
      <c r="D18" s="796"/>
      <c r="E18" s="793">
        <v>300000</v>
      </c>
      <c r="F18" s="791"/>
      <c r="G18" s="792"/>
      <c r="H18" s="793">
        <v>300000</v>
      </c>
      <c r="I18" s="791"/>
      <c r="J18" s="792"/>
      <c r="K18" s="793">
        <v>314868</v>
      </c>
      <c r="L18" s="791"/>
      <c r="M18" s="792"/>
    </row>
    <row r="19" spans="1:13" x14ac:dyDescent="0.25">
      <c r="A19" s="21"/>
      <c r="B19" s="797" t="s">
        <v>11</v>
      </c>
      <c r="C19" s="798"/>
      <c r="D19" s="799"/>
      <c r="E19" s="800">
        <v>0</v>
      </c>
      <c r="F19" s="798"/>
      <c r="G19" s="799"/>
      <c r="H19" s="800">
        <v>0</v>
      </c>
      <c r="I19" s="798"/>
      <c r="J19" s="799"/>
      <c r="K19" s="800">
        <v>0</v>
      </c>
      <c r="L19" s="798"/>
      <c r="M19" s="799"/>
    </row>
    <row r="20" spans="1:13" x14ac:dyDescent="0.25">
      <c r="A20" s="791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91"/>
    </row>
    <row r="21" spans="1:13" ht="28.5" customHeight="1" x14ac:dyDescent="0.25">
      <c r="A21" s="103" t="s">
        <v>12</v>
      </c>
      <c r="B21" s="801" t="s">
        <v>818</v>
      </c>
      <c r="C21" s="810"/>
      <c r="D21" s="811"/>
      <c r="E21" s="804">
        <v>0</v>
      </c>
      <c r="F21" s="805"/>
      <c r="G21" s="806"/>
      <c r="H21" s="807">
        <v>0</v>
      </c>
      <c r="I21" s="808"/>
      <c r="J21" s="809"/>
      <c r="K21" s="807">
        <v>17956731</v>
      </c>
      <c r="L21" s="808"/>
      <c r="M21" s="809"/>
    </row>
    <row r="22" spans="1:13" ht="11.25" customHeight="1" x14ac:dyDescent="0.25">
      <c r="A22" s="791"/>
      <c r="B22" s="791"/>
      <c r="C22" s="791"/>
      <c r="D22" s="791"/>
      <c r="E22" s="791"/>
      <c r="F22" s="791"/>
      <c r="G22" s="791"/>
      <c r="H22" s="791"/>
      <c r="I22" s="791"/>
      <c r="J22" s="791"/>
      <c r="K22" s="791"/>
      <c r="L22" s="791"/>
      <c r="M22" s="791"/>
    </row>
    <row r="23" spans="1:13" ht="10.5" customHeight="1" x14ac:dyDescent="0.25">
      <c r="A23" s="4"/>
      <c r="B23" s="790"/>
      <c r="C23" s="791"/>
      <c r="D23" s="792"/>
      <c r="E23" s="790"/>
      <c r="F23" s="791"/>
      <c r="G23" s="792"/>
      <c r="H23" s="326"/>
      <c r="I23" s="326"/>
      <c r="J23" s="326"/>
      <c r="K23" s="790"/>
      <c r="L23" s="791"/>
      <c r="M23" s="792"/>
    </row>
    <row r="24" spans="1:13" ht="28.5" customHeight="1" x14ac:dyDescent="0.25">
      <c r="A24" s="103" t="s">
        <v>13</v>
      </c>
      <c r="B24" s="801" t="s">
        <v>819</v>
      </c>
      <c r="C24" s="802"/>
      <c r="D24" s="803"/>
      <c r="E24" s="804"/>
      <c r="F24" s="805"/>
      <c r="G24" s="806"/>
      <c r="H24" s="327"/>
      <c r="I24" s="327"/>
      <c r="J24" s="327"/>
      <c r="K24" s="807">
        <v>-1655958</v>
      </c>
      <c r="L24" s="808"/>
      <c r="M24" s="809"/>
    </row>
    <row r="25" spans="1:13" ht="12" customHeight="1" x14ac:dyDescent="0.25"/>
    <row r="26" spans="1:13" ht="10.5" customHeight="1" x14ac:dyDescent="0.25"/>
    <row r="27" spans="1:13" ht="29.25" customHeight="1" x14ac:dyDescent="0.25">
      <c r="A27" s="103" t="s">
        <v>14</v>
      </c>
      <c r="B27" s="801" t="s">
        <v>820</v>
      </c>
      <c r="C27" s="802"/>
      <c r="D27" s="803"/>
      <c r="E27" s="804"/>
      <c r="F27" s="805"/>
      <c r="G27" s="806"/>
      <c r="H27" s="777"/>
      <c r="I27" s="777"/>
      <c r="J27" s="777"/>
      <c r="K27" s="807">
        <v>16300773</v>
      </c>
      <c r="L27" s="808"/>
      <c r="M27" s="809"/>
    </row>
    <row r="28" spans="1:13" s="877" customFormat="1" ht="19.5" customHeight="1" x14ac:dyDescent="0.25">
      <c r="A28" s="872"/>
      <c r="B28" s="873"/>
      <c r="C28" s="873"/>
      <c r="D28" s="873"/>
      <c r="E28" s="874"/>
      <c r="F28" s="874"/>
      <c r="G28" s="874"/>
      <c r="H28" s="874"/>
      <c r="I28" s="874"/>
      <c r="J28" s="874"/>
      <c r="K28" s="875"/>
      <c r="L28" s="876"/>
      <c r="M28" s="876"/>
    </row>
    <row r="29" spans="1:13" ht="15" customHeight="1" x14ac:dyDescent="0.25">
      <c r="A29" s="870" t="s">
        <v>338</v>
      </c>
      <c r="B29" s="871"/>
      <c r="C29" s="871"/>
      <c r="D29" s="871"/>
      <c r="E29" s="871"/>
      <c r="F29" s="871"/>
      <c r="G29" s="871"/>
      <c r="H29" s="871"/>
      <c r="I29" s="871"/>
      <c r="J29" s="871"/>
      <c r="K29" s="871"/>
      <c r="L29" s="871"/>
      <c r="M29" s="871"/>
    </row>
    <row r="30" spans="1:13" ht="27.75" customHeight="1" x14ac:dyDescent="0.25">
      <c r="A30" s="781" t="s">
        <v>817</v>
      </c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781"/>
    </row>
  </sheetData>
  <mergeCells count="64">
    <mergeCell ref="B27:D27"/>
    <mergeCell ref="E27:G27"/>
    <mergeCell ref="K27:M27"/>
    <mergeCell ref="E23:G23"/>
    <mergeCell ref="K23:M23"/>
    <mergeCell ref="K21:M21"/>
    <mergeCell ref="K18:M18"/>
    <mergeCell ref="K19:M19"/>
    <mergeCell ref="B19:D19"/>
    <mergeCell ref="E19:G19"/>
    <mergeCell ref="H19:J19"/>
    <mergeCell ref="B18:D18"/>
    <mergeCell ref="E18:G18"/>
    <mergeCell ref="H18:J18"/>
    <mergeCell ref="A20:M20"/>
    <mergeCell ref="A30:M30"/>
    <mergeCell ref="H8:J8"/>
    <mergeCell ref="H9:J9"/>
    <mergeCell ref="H10:J10"/>
    <mergeCell ref="H11:J11"/>
    <mergeCell ref="B24:D24"/>
    <mergeCell ref="E24:G24"/>
    <mergeCell ref="K24:M24"/>
    <mergeCell ref="B21:D21"/>
    <mergeCell ref="E21:G21"/>
    <mergeCell ref="H21:J21"/>
    <mergeCell ref="B23:D23"/>
    <mergeCell ref="A22:M22"/>
    <mergeCell ref="B13:D13"/>
    <mergeCell ref="E13:G13"/>
    <mergeCell ref="K13:M13"/>
    <mergeCell ref="H13:J13"/>
    <mergeCell ref="A14:M14"/>
    <mergeCell ref="A15:M15"/>
    <mergeCell ref="K16:M16"/>
    <mergeCell ref="K17:M17"/>
    <mergeCell ref="B16:D16"/>
    <mergeCell ref="E16:G16"/>
    <mergeCell ref="H16:J16"/>
    <mergeCell ref="B17:D17"/>
    <mergeCell ref="E17:G17"/>
    <mergeCell ref="H17:J17"/>
    <mergeCell ref="E11:G11"/>
    <mergeCell ref="K11:M11"/>
    <mergeCell ref="B12:D12"/>
    <mergeCell ref="E12:G12"/>
    <mergeCell ref="K12:M12"/>
    <mergeCell ref="H12:J12"/>
    <mergeCell ref="A29:M29"/>
    <mergeCell ref="A1:M1"/>
    <mergeCell ref="A3:M3"/>
    <mergeCell ref="A5:M5"/>
    <mergeCell ref="A7:M7"/>
    <mergeCell ref="B8:D8"/>
    <mergeCell ref="E8:G8"/>
    <mergeCell ref="K8:M8"/>
    <mergeCell ref="E6:F6"/>
    <mergeCell ref="B9:D9"/>
    <mergeCell ref="E9:G9"/>
    <mergeCell ref="K9:M9"/>
    <mergeCell ref="B10:D10"/>
    <mergeCell ref="E10:G10"/>
    <mergeCell ref="K10:M10"/>
    <mergeCell ref="B11:D11"/>
  </mergeCells>
  <printOptions horizontalCentered="1"/>
  <pageMargins left="0.19685039370078741" right="0.19685039370078741" top="0.19685039370078741" bottom="0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"/>
  <sheetViews>
    <sheetView workbookViewId="0">
      <selection activeCell="J8" sqref="J8"/>
    </sheetView>
  </sheetViews>
  <sheetFormatPr defaultRowHeight="15" x14ac:dyDescent="0.25"/>
  <cols>
    <col min="1" max="1" width="7" style="3" customWidth="1"/>
    <col min="2" max="2" width="36.28515625" style="3" customWidth="1"/>
    <col min="3" max="3" width="19.28515625" style="3" customWidth="1"/>
    <col min="4" max="4" width="18.85546875" style="3" customWidth="1"/>
    <col min="5" max="5" width="18.140625" style="3" customWidth="1"/>
    <col min="6" max="6" width="19.28515625" style="3" customWidth="1"/>
    <col min="7" max="7" width="14.28515625" style="694" customWidth="1"/>
    <col min="8" max="8" width="10.85546875" style="3" customWidth="1"/>
  </cols>
  <sheetData>
    <row r="1" spans="1:8" ht="20.25" x14ac:dyDescent="0.3">
      <c r="A1" s="812" t="s">
        <v>1</v>
      </c>
      <c r="B1" s="779"/>
      <c r="C1" s="779"/>
      <c r="D1" s="779"/>
      <c r="E1" s="779"/>
      <c r="F1" s="779"/>
      <c r="G1" s="779"/>
      <c r="H1" s="779"/>
    </row>
    <row r="2" spans="1:8" ht="15.75" thickBot="1" x14ac:dyDescent="0.3">
      <c r="A2" s="217"/>
      <c r="B2" s="218"/>
      <c r="C2" s="219"/>
      <c r="D2" s="219"/>
      <c r="E2" s="219"/>
      <c r="F2" s="219"/>
      <c r="G2" s="690"/>
      <c r="H2" s="219"/>
    </row>
    <row r="3" spans="1:8" ht="39" customHeight="1" thickBot="1" x14ac:dyDescent="0.3">
      <c r="A3" s="234" t="s">
        <v>17</v>
      </c>
      <c r="B3" s="235" t="s">
        <v>18</v>
      </c>
      <c r="C3" s="174" t="s">
        <v>445</v>
      </c>
      <c r="D3" s="174" t="s">
        <v>702</v>
      </c>
      <c r="E3" s="174" t="s">
        <v>62</v>
      </c>
      <c r="F3" s="174" t="s">
        <v>703</v>
      </c>
      <c r="G3" s="174" t="s">
        <v>63</v>
      </c>
      <c r="H3" s="174" t="s">
        <v>145</v>
      </c>
    </row>
    <row r="4" spans="1:8" x14ac:dyDescent="0.25">
      <c r="A4" s="176"/>
      <c r="B4" s="177">
        <v>1</v>
      </c>
      <c r="C4" s="236">
        <v>2</v>
      </c>
      <c r="D4" s="236">
        <v>3</v>
      </c>
      <c r="E4" s="236">
        <v>4</v>
      </c>
      <c r="F4" s="236">
        <v>5</v>
      </c>
      <c r="G4" s="691" t="s">
        <v>64</v>
      </c>
      <c r="H4" s="237" t="s">
        <v>65</v>
      </c>
    </row>
    <row r="5" spans="1:8" x14ac:dyDescent="0.25">
      <c r="A5" s="149"/>
      <c r="B5" s="150"/>
      <c r="C5" s="220"/>
      <c r="D5" s="220"/>
      <c r="E5" s="220"/>
      <c r="F5" s="220"/>
      <c r="G5" s="692"/>
      <c r="H5" s="221"/>
    </row>
    <row r="6" spans="1:8" ht="34.5" x14ac:dyDescent="0.25">
      <c r="A6" s="238"/>
      <c r="B6" s="239" t="s">
        <v>66</v>
      </c>
      <c r="C6" s="240">
        <v>46649629.590000004</v>
      </c>
      <c r="D6" s="240">
        <f>D7+D78</f>
        <v>114930000</v>
      </c>
      <c r="E6" s="240">
        <f>E7+E78</f>
        <v>114930000</v>
      </c>
      <c r="F6" s="240">
        <f>F7+F78</f>
        <v>85964509</v>
      </c>
      <c r="G6" s="245">
        <f>F6/C6</f>
        <v>1.8427693800687259</v>
      </c>
      <c r="H6" s="241">
        <f>F6/E6</f>
        <v>0.74797275733054902</v>
      </c>
    </row>
    <row r="7" spans="1:8" ht="16.5" x14ac:dyDescent="0.25">
      <c r="A7" s="242">
        <v>6</v>
      </c>
      <c r="B7" s="243" t="s">
        <v>19</v>
      </c>
      <c r="C7" s="244">
        <v>46186754.990000002</v>
      </c>
      <c r="D7" s="244">
        <f>D9+D21+D37+D52+D66+D74</f>
        <v>114230000</v>
      </c>
      <c r="E7" s="244">
        <f>E9+E21+E37+E52+E66+E74</f>
        <v>114230000</v>
      </c>
      <c r="F7" s="244">
        <f>F9+F21+F37+F52+F66+F74</f>
        <v>85131449</v>
      </c>
      <c r="G7" s="245">
        <f t="shared" ref="G7:G70" si="0">F7/C7</f>
        <v>1.8432004807099351</v>
      </c>
      <c r="H7" s="245">
        <f>F7/E7</f>
        <v>0.74526349470366804</v>
      </c>
    </row>
    <row r="8" spans="1:8" x14ac:dyDescent="0.25">
      <c r="A8" s="222"/>
      <c r="B8" s="223"/>
      <c r="C8" s="224"/>
      <c r="D8" s="224"/>
      <c r="E8" s="224"/>
      <c r="F8" s="224"/>
      <c r="G8" s="578"/>
      <c r="H8" s="225"/>
    </row>
    <row r="9" spans="1:8" s="188" customFormat="1" ht="15.75" x14ac:dyDescent="0.25">
      <c r="A9" s="254">
        <v>61</v>
      </c>
      <c r="B9" s="246" t="s">
        <v>20</v>
      </c>
      <c r="C9" s="247">
        <v>26865135.359999999</v>
      </c>
      <c r="D9" s="247">
        <f>D10+D13+D17</f>
        <v>44660000</v>
      </c>
      <c r="E9" s="247">
        <f>E10+E13+E17</f>
        <v>44660000</v>
      </c>
      <c r="F9" s="247">
        <f>F10+F13+F17</f>
        <v>55789660</v>
      </c>
      <c r="G9" s="695">
        <f t="shared" si="0"/>
        <v>2.0766565756101221</v>
      </c>
      <c r="H9" s="248">
        <f>F9/E9</f>
        <v>1.2492086878638602</v>
      </c>
    </row>
    <row r="10" spans="1:8" s="180" customFormat="1" ht="15.75" customHeight="1" x14ac:dyDescent="0.2">
      <c r="A10" s="249">
        <v>611</v>
      </c>
      <c r="B10" s="250" t="s">
        <v>21</v>
      </c>
      <c r="C10" s="251">
        <v>24270762.460000001</v>
      </c>
      <c r="D10" s="251">
        <v>42000000</v>
      </c>
      <c r="E10" s="251">
        <v>42000000</v>
      </c>
      <c r="F10" s="251">
        <v>53282628</v>
      </c>
      <c r="G10" s="582">
        <f t="shared" si="0"/>
        <v>2.1953421565479734</v>
      </c>
      <c r="H10" s="252">
        <f>F10/E10</f>
        <v>1.268634</v>
      </c>
    </row>
    <row r="11" spans="1:8" s="180" customFormat="1" ht="25.5" x14ac:dyDescent="0.2">
      <c r="A11" s="226">
        <v>6111</v>
      </c>
      <c r="B11" s="231" t="s">
        <v>22</v>
      </c>
      <c r="C11" s="227">
        <v>24270762.460000001</v>
      </c>
      <c r="D11" s="227"/>
      <c r="E11" s="227"/>
      <c r="F11" s="227">
        <v>53282628</v>
      </c>
      <c r="G11" s="578">
        <f t="shared" si="0"/>
        <v>2.1953421565479734</v>
      </c>
      <c r="H11" s="228"/>
    </row>
    <row r="12" spans="1:8" s="180" customFormat="1" ht="12.75" x14ac:dyDescent="0.2">
      <c r="A12" s="226"/>
      <c r="B12" s="229"/>
      <c r="C12" s="227"/>
      <c r="D12" s="227"/>
      <c r="E12" s="227"/>
      <c r="F12" s="227"/>
      <c r="G12" s="578"/>
      <c r="H12" s="228"/>
    </row>
    <row r="13" spans="1:8" s="180" customFormat="1" ht="16.5" customHeight="1" x14ac:dyDescent="0.2">
      <c r="A13" s="249">
        <v>613</v>
      </c>
      <c r="B13" s="253" t="s">
        <v>23</v>
      </c>
      <c r="C13" s="251">
        <v>2071720.01</v>
      </c>
      <c r="D13" s="251">
        <v>2200000</v>
      </c>
      <c r="E13" s="251">
        <v>2200000</v>
      </c>
      <c r="F13" s="251">
        <f>F14+F15</f>
        <v>2114957</v>
      </c>
      <c r="G13" s="582">
        <f t="shared" si="0"/>
        <v>1.0208700933481836</v>
      </c>
      <c r="H13" s="252">
        <f>F13/E13</f>
        <v>0.9613440909090909</v>
      </c>
    </row>
    <row r="14" spans="1:8" s="180" customFormat="1" ht="39.75" customHeight="1" x14ac:dyDescent="0.2">
      <c r="A14" s="226">
        <v>6131</v>
      </c>
      <c r="B14" s="231" t="s">
        <v>24</v>
      </c>
      <c r="C14" s="227">
        <v>982096.71</v>
      </c>
      <c r="D14" s="227"/>
      <c r="E14" s="227"/>
      <c r="F14" s="227">
        <v>839465</v>
      </c>
      <c r="G14" s="578">
        <f t="shared" si="0"/>
        <v>0.85476816229228592</v>
      </c>
      <c r="H14" s="228"/>
    </row>
    <row r="15" spans="1:8" s="180" customFormat="1" ht="26.25" customHeight="1" x14ac:dyDescent="0.2">
      <c r="A15" s="230">
        <v>6134</v>
      </c>
      <c r="B15" s="231" t="s">
        <v>25</v>
      </c>
      <c r="C15" s="232">
        <v>1089623.3</v>
      </c>
      <c r="D15" s="232"/>
      <c r="E15" s="232"/>
      <c r="F15" s="232">
        <v>1275492</v>
      </c>
      <c r="G15" s="578">
        <f t="shared" si="0"/>
        <v>1.1705806951815365</v>
      </c>
      <c r="H15" s="233"/>
    </row>
    <row r="16" spans="1:8" s="180" customFormat="1" ht="12.75" x14ac:dyDescent="0.2">
      <c r="A16" s="222"/>
      <c r="B16" s="223"/>
      <c r="C16" s="224"/>
      <c r="D16" s="224"/>
      <c r="E16" s="224"/>
      <c r="F16" s="224"/>
      <c r="G16" s="578"/>
      <c r="H16" s="225"/>
    </row>
    <row r="17" spans="1:8" s="180" customFormat="1" ht="15.75" customHeight="1" x14ac:dyDescent="0.2">
      <c r="A17" s="249">
        <v>614</v>
      </c>
      <c r="B17" s="253" t="s">
        <v>26</v>
      </c>
      <c r="C17" s="251">
        <v>522652.89</v>
      </c>
      <c r="D17" s="251">
        <v>460000</v>
      </c>
      <c r="E17" s="251">
        <v>460000</v>
      </c>
      <c r="F17" s="251">
        <f>F18+F19</f>
        <v>392075</v>
      </c>
      <c r="G17" s="582">
        <f t="shared" si="0"/>
        <v>0.75016326801522137</v>
      </c>
      <c r="H17" s="252">
        <f>F17/E17</f>
        <v>0.85233695652173913</v>
      </c>
    </row>
    <row r="18" spans="1:8" s="180" customFormat="1" ht="17.25" customHeight="1" x14ac:dyDescent="0.2">
      <c r="A18" s="226">
        <v>6142</v>
      </c>
      <c r="B18" s="231" t="s">
        <v>27</v>
      </c>
      <c r="C18" s="227">
        <v>370524.57</v>
      </c>
      <c r="D18" s="227"/>
      <c r="E18" s="227"/>
      <c r="F18" s="227">
        <v>348614</v>
      </c>
      <c r="G18" s="578">
        <f t="shared" si="0"/>
        <v>0.94086608075680378</v>
      </c>
      <c r="H18" s="228"/>
    </row>
    <row r="19" spans="1:8" s="180" customFormat="1" ht="25.5" x14ac:dyDescent="0.2">
      <c r="A19" s="226">
        <v>6145</v>
      </c>
      <c r="B19" s="231" t="s">
        <v>28</v>
      </c>
      <c r="C19" s="227">
        <v>152128.32000000001</v>
      </c>
      <c r="D19" s="227"/>
      <c r="E19" s="227"/>
      <c r="F19" s="227">
        <v>43461</v>
      </c>
      <c r="G19" s="578">
        <f t="shared" si="0"/>
        <v>0.28568645206888499</v>
      </c>
      <c r="H19" s="228"/>
    </row>
    <row r="20" spans="1:8" x14ac:dyDescent="0.25">
      <c r="A20" s="222"/>
      <c r="B20" s="223"/>
      <c r="C20" s="224"/>
      <c r="D20" s="224"/>
      <c r="E20" s="224"/>
      <c r="F20" s="224"/>
      <c r="G20" s="578"/>
      <c r="H20" s="225"/>
    </row>
    <row r="21" spans="1:8" s="188" customFormat="1" ht="15.75" x14ac:dyDescent="0.25">
      <c r="A21" s="254">
        <v>63</v>
      </c>
      <c r="B21" s="255" t="s">
        <v>29</v>
      </c>
      <c r="C21" s="247">
        <v>8943156.2300000004</v>
      </c>
      <c r="D21" s="247">
        <f>D22+D26+D29+D31+D34</f>
        <v>57770000</v>
      </c>
      <c r="E21" s="247">
        <f>E22+E26+E29+E31+E34</f>
        <v>57770000</v>
      </c>
      <c r="F21" s="247">
        <f>F22+F26+F29+F31+F34</f>
        <v>14076109</v>
      </c>
      <c r="G21" s="695">
        <f t="shared" si="0"/>
        <v>1.5739531590403626</v>
      </c>
      <c r="H21" s="248">
        <f>F21/E21</f>
        <v>0.24365776354509261</v>
      </c>
    </row>
    <row r="22" spans="1:8" s="180" customFormat="1" ht="15" customHeight="1" x14ac:dyDescent="0.2">
      <c r="A22" s="249">
        <v>633</v>
      </c>
      <c r="B22" s="253" t="s">
        <v>30</v>
      </c>
      <c r="C22" s="251">
        <v>5772343.1500000004</v>
      </c>
      <c r="D22" s="251">
        <v>4000000</v>
      </c>
      <c r="E22" s="251">
        <v>4000000</v>
      </c>
      <c r="F22" s="251">
        <f>F23+F24</f>
        <v>6248162</v>
      </c>
      <c r="G22" s="582">
        <f t="shared" si="0"/>
        <v>1.0824307976215863</v>
      </c>
      <c r="H22" s="252">
        <f>F22/E22</f>
        <v>1.5620404999999999</v>
      </c>
    </row>
    <row r="23" spans="1:8" s="180" customFormat="1" ht="15" customHeight="1" x14ac:dyDescent="0.2">
      <c r="A23" s="226">
        <v>6331</v>
      </c>
      <c r="B23" s="229" t="s">
        <v>31</v>
      </c>
      <c r="C23" s="227">
        <v>5295343.1500000004</v>
      </c>
      <c r="D23" s="227"/>
      <c r="E23" s="227"/>
      <c r="F23" s="227">
        <v>696112</v>
      </c>
      <c r="G23" s="578">
        <f t="shared" si="0"/>
        <v>0.13145739195390954</v>
      </c>
      <c r="H23" s="228"/>
    </row>
    <row r="24" spans="1:8" s="180" customFormat="1" ht="15.75" customHeight="1" x14ac:dyDescent="0.2">
      <c r="A24" s="226">
        <v>6332</v>
      </c>
      <c r="B24" s="231" t="s">
        <v>32</v>
      </c>
      <c r="C24" s="227">
        <v>477000</v>
      </c>
      <c r="D24" s="227"/>
      <c r="E24" s="227"/>
      <c r="F24" s="227">
        <v>5552050</v>
      </c>
      <c r="G24" s="578">
        <f t="shared" si="0"/>
        <v>11.6395178197065</v>
      </c>
      <c r="H24" s="228"/>
    </row>
    <row r="25" spans="1:8" s="180" customFormat="1" ht="12.75" x14ac:dyDescent="0.2">
      <c r="A25" s="222"/>
      <c r="B25" s="223"/>
      <c r="C25" s="224"/>
      <c r="D25" s="224"/>
      <c r="E25" s="224"/>
      <c r="F25" s="224"/>
      <c r="G25" s="578"/>
      <c r="H25" s="225"/>
    </row>
    <row r="26" spans="1:8" s="180" customFormat="1" ht="25.5" x14ac:dyDescent="0.2">
      <c r="A26" s="256">
        <v>634</v>
      </c>
      <c r="B26" s="257" t="s">
        <v>707</v>
      </c>
      <c r="C26" s="258">
        <v>1651894.88</v>
      </c>
      <c r="D26" s="258">
        <v>5500000</v>
      </c>
      <c r="E26" s="258">
        <v>5500000</v>
      </c>
      <c r="F26" s="258">
        <f>F27+F28</f>
        <v>721942</v>
      </c>
      <c r="G26" s="582">
        <f t="shared" si="0"/>
        <v>0.43703870551375523</v>
      </c>
      <c r="H26" s="259">
        <f>F26/E26</f>
        <v>0.13126218181818181</v>
      </c>
    </row>
    <row r="27" spans="1:8" s="180" customFormat="1" ht="25.5" x14ac:dyDescent="0.2">
      <c r="A27" s="230">
        <v>6341</v>
      </c>
      <c r="B27" s="231" t="s">
        <v>408</v>
      </c>
      <c r="C27" s="232">
        <v>1651894.88</v>
      </c>
      <c r="D27" s="232"/>
      <c r="E27" s="232"/>
      <c r="F27" s="232">
        <v>643005</v>
      </c>
      <c r="G27" s="578">
        <f t="shared" si="0"/>
        <v>0.38925297716280838</v>
      </c>
      <c r="H27" s="233"/>
    </row>
    <row r="28" spans="1:8" s="180" customFormat="1" ht="29.25" customHeight="1" x14ac:dyDescent="0.2">
      <c r="A28" s="230">
        <v>6342</v>
      </c>
      <c r="B28" s="261" t="s">
        <v>33</v>
      </c>
      <c r="C28" s="232">
        <v>0</v>
      </c>
      <c r="D28" s="232"/>
      <c r="E28" s="232"/>
      <c r="F28" s="232">
        <v>78937</v>
      </c>
      <c r="G28" s="578">
        <v>0</v>
      </c>
      <c r="H28" s="233"/>
    </row>
    <row r="29" spans="1:8" s="180" customFormat="1" ht="26.25" customHeight="1" x14ac:dyDescent="0.2">
      <c r="A29" s="256">
        <v>635</v>
      </c>
      <c r="B29" s="257" t="s">
        <v>593</v>
      </c>
      <c r="C29" s="258">
        <v>300000</v>
      </c>
      <c r="D29" s="258">
        <v>2200000</v>
      </c>
      <c r="E29" s="258">
        <v>2200000</v>
      </c>
      <c r="F29" s="258">
        <v>2145000</v>
      </c>
      <c r="G29" s="582">
        <f t="shared" si="0"/>
        <v>7.15</v>
      </c>
      <c r="H29" s="259">
        <f>F29/E29</f>
        <v>0.97499999999999998</v>
      </c>
    </row>
    <row r="30" spans="1:8" s="180" customFormat="1" ht="29.25" customHeight="1" x14ac:dyDescent="0.2">
      <c r="A30" s="230">
        <v>6351</v>
      </c>
      <c r="B30" s="231" t="s">
        <v>593</v>
      </c>
      <c r="C30" s="232">
        <v>300000</v>
      </c>
      <c r="D30" s="232"/>
      <c r="E30" s="232"/>
      <c r="F30" s="232">
        <v>2145000</v>
      </c>
      <c r="G30" s="578">
        <f t="shared" si="0"/>
        <v>7.15</v>
      </c>
      <c r="H30" s="233"/>
    </row>
    <row r="31" spans="1:8" s="180" customFormat="1" ht="29.25" customHeight="1" x14ac:dyDescent="0.2">
      <c r="A31" s="357">
        <v>636</v>
      </c>
      <c r="B31" s="358" t="s">
        <v>594</v>
      </c>
      <c r="C31" s="359">
        <v>155600</v>
      </c>
      <c r="D31" s="359">
        <v>70000</v>
      </c>
      <c r="E31" s="359">
        <v>70000</v>
      </c>
      <c r="F31" s="359">
        <f>F32+F33</f>
        <v>143560</v>
      </c>
      <c r="G31" s="582">
        <f t="shared" si="0"/>
        <v>0.92262210796915167</v>
      </c>
      <c r="H31" s="360">
        <f>F31/E31</f>
        <v>2.0508571428571427</v>
      </c>
    </row>
    <row r="32" spans="1:8" s="180" customFormat="1" ht="29.25" customHeight="1" x14ac:dyDescent="0.2">
      <c r="A32" s="230">
        <v>6361</v>
      </c>
      <c r="B32" s="231" t="s">
        <v>600</v>
      </c>
      <c r="C32" s="232">
        <v>97600</v>
      </c>
      <c r="D32" s="232"/>
      <c r="E32" s="232"/>
      <c r="F32" s="232">
        <v>78560</v>
      </c>
      <c r="G32" s="578">
        <f t="shared" si="0"/>
        <v>0.80491803278688523</v>
      </c>
      <c r="H32" s="233"/>
    </row>
    <row r="33" spans="1:8" s="180" customFormat="1" ht="27" customHeight="1" x14ac:dyDescent="0.2">
      <c r="A33" s="230">
        <v>6362</v>
      </c>
      <c r="B33" s="231" t="s">
        <v>710</v>
      </c>
      <c r="C33" s="232">
        <v>58000</v>
      </c>
      <c r="D33" s="232"/>
      <c r="E33" s="232"/>
      <c r="F33" s="232">
        <v>65000</v>
      </c>
      <c r="G33" s="578">
        <f t="shared" si="0"/>
        <v>1.1206896551724137</v>
      </c>
      <c r="H33" s="233"/>
    </row>
    <row r="34" spans="1:8" s="180" customFormat="1" ht="29.25" customHeight="1" x14ac:dyDescent="0.2">
      <c r="A34" s="256">
        <v>638</v>
      </c>
      <c r="B34" s="257" t="s">
        <v>506</v>
      </c>
      <c r="C34" s="258">
        <v>1063318.2</v>
      </c>
      <c r="D34" s="258">
        <v>46000000</v>
      </c>
      <c r="E34" s="258">
        <v>46000000</v>
      </c>
      <c r="F34" s="258">
        <v>4817445</v>
      </c>
      <c r="G34" s="582">
        <f t="shared" si="0"/>
        <v>4.5305770182434575</v>
      </c>
      <c r="H34" s="259">
        <f>F34/E34</f>
        <v>0.10472706521739131</v>
      </c>
    </row>
    <row r="35" spans="1:8" s="188" customFormat="1" ht="27.75" customHeight="1" x14ac:dyDescent="0.25">
      <c r="A35" s="230">
        <v>6382</v>
      </c>
      <c r="B35" s="231" t="s">
        <v>409</v>
      </c>
      <c r="C35" s="232">
        <v>1063318.2</v>
      </c>
      <c r="D35" s="232"/>
      <c r="E35" s="232"/>
      <c r="F35" s="232">
        <v>4817445</v>
      </c>
      <c r="G35" s="578">
        <f t="shared" si="0"/>
        <v>4.5305770182434575</v>
      </c>
      <c r="H35" s="233"/>
    </row>
    <row r="36" spans="1:8" s="180" customFormat="1" ht="19.5" customHeight="1" x14ac:dyDescent="0.2">
      <c r="A36" s="222"/>
      <c r="B36" s="223"/>
      <c r="C36" s="224"/>
      <c r="D36" s="224"/>
      <c r="E36" s="224"/>
      <c r="F36" s="224"/>
      <c r="G36" s="578"/>
      <c r="H36" s="225"/>
    </row>
    <row r="37" spans="1:8" s="180" customFormat="1" ht="26.25" customHeight="1" x14ac:dyDescent="0.25">
      <c r="A37" s="254">
        <v>64</v>
      </c>
      <c r="B37" s="255" t="s">
        <v>34</v>
      </c>
      <c r="C37" s="247">
        <v>1037805.29</v>
      </c>
      <c r="D37" s="247">
        <f>D38+D42+D48</f>
        <v>1150000</v>
      </c>
      <c r="E37" s="247">
        <f>E38+E42+E48</f>
        <v>1150000</v>
      </c>
      <c r="F37" s="247">
        <f>F38+F42+F48</f>
        <v>1523832</v>
      </c>
      <c r="G37" s="695">
        <f t="shared" si="0"/>
        <v>1.4683216733266025</v>
      </c>
      <c r="H37" s="248">
        <f>F37/E37</f>
        <v>1.3250713043478262</v>
      </c>
    </row>
    <row r="38" spans="1:8" s="180" customFormat="1" ht="18" customHeight="1" x14ac:dyDescent="0.2">
      <c r="A38" s="249">
        <v>641</v>
      </c>
      <c r="B38" s="257" t="s">
        <v>35</v>
      </c>
      <c r="C38" s="251">
        <v>12927.45</v>
      </c>
      <c r="D38" s="251">
        <v>20000</v>
      </c>
      <c r="E38" s="251">
        <v>20000</v>
      </c>
      <c r="F38" s="251">
        <f>F39+F40</f>
        <v>11913</v>
      </c>
      <c r="G38" s="582">
        <f t="shared" si="0"/>
        <v>0.92152744740842152</v>
      </c>
      <c r="H38" s="252">
        <f>F38/E38</f>
        <v>0.59565000000000001</v>
      </c>
    </row>
    <row r="39" spans="1:8" s="180" customFormat="1" ht="27" customHeight="1" x14ac:dyDescent="0.2">
      <c r="A39" s="226">
        <v>6413</v>
      </c>
      <c r="B39" s="231" t="s">
        <v>36</v>
      </c>
      <c r="C39" s="227">
        <v>12921.52</v>
      </c>
      <c r="D39" s="227"/>
      <c r="E39" s="227"/>
      <c r="F39" s="227">
        <v>10841</v>
      </c>
      <c r="G39" s="578">
        <f t="shared" si="0"/>
        <v>0.8389879828379323</v>
      </c>
      <c r="H39" s="228"/>
    </row>
    <row r="40" spans="1:8" s="180" customFormat="1" ht="27" customHeight="1" x14ac:dyDescent="0.2">
      <c r="A40" s="226">
        <v>6414</v>
      </c>
      <c r="B40" s="231" t="s">
        <v>37</v>
      </c>
      <c r="C40" s="227">
        <v>5.93</v>
      </c>
      <c r="D40" s="227"/>
      <c r="E40" s="227"/>
      <c r="F40" s="227">
        <v>1072</v>
      </c>
      <c r="G40" s="578">
        <f t="shared" si="0"/>
        <v>180.77571669477234</v>
      </c>
      <c r="H40" s="228"/>
    </row>
    <row r="41" spans="1:8" s="180" customFormat="1" ht="14.25" customHeight="1" x14ac:dyDescent="0.2">
      <c r="A41" s="226"/>
      <c r="B41" s="231"/>
      <c r="C41" s="227"/>
      <c r="D41" s="227"/>
      <c r="E41" s="227"/>
      <c r="F41" s="227"/>
      <c r="G41" s="578"/>
      <c r="H41" s="228"/>
    </row>
    <row r="42" spans="1:8" s="180" customFormat="1" ht="27" customHeight="1" x14ac:dyDescent="0.2">
      <c r="A42" s="249">
        <v>642</v>
      </c>
      <c r="B42" s="257" t="s">
        <v>38</v>
      </c>
      <c r="C42" s="251">
        <v>1016962.27</v>
      </c>
      <c r="D42" s="251">
        <v>1120000</v>
      </c>
      <c r="E42" s="251">
        <v>1120000</v>
      </c>
      <c r="F42" s="251">
        <f>F43+F44+F45+F46</f>
        <v>1510817</v>
      </c>
      <c r="G42" s="582">
        <f t="shared" si="0"/>
        <v>1.4856175539334413</v>
      </c>
      <c r="H42" s="252">
        <f>F42/E42</f>
        <v>1.3489437500000001</v>
      </c>
    </row>
    <row r="43" spans="1:8" s="180" customFormat="1" ht="27" customHeight="1" x14ac:dyDescent="0.2">
      <c r="A43" s="226">
        <v>6421</v>
      </c>
      <c r="B43" s="229" t="s">
        <v>39</v>
      </c>
      <c r="C43" s="227">
        <v>5000</v>
      </c>
      <c r="D43" s="227"/>
      <c r="E43" s="227"/>
      <c r="F43" s="227">
        <v>25000</v>
      </c>
      <c r="G43" s="578">
        <f t="shared" si="0"/>
        <v>5</v>
      </c>
      <c r="H43" s="228"/>
    </row>
    <row r="44" spans="1:8" s="180" customFormat="1" ht="25.5" x14ac:dyDescent="0.2">
      <c r="A44" s="226">
        <v>6422</v>
      </c>
      <c r="B44" s="231" t="s">
        <v>40</v>
      </c>
      <c r="C44" s="227">
        <v>613965.53</v>
      </c>
      <c r="D44" s="227"/>
      <c r="E44" s="227"/>
      <c r="F44" s="227">
        <v>565919</v>
      </c>
      <c r="G44" s="578">
        <f t="shared" si="0"/>
        <v>0.92174392917465575</v>
      </c>
      <c r="H44" s="228"/>
    </row>
    <row r="45" spans="1:8" s="180" customFormat="1" ht="25.5" x14ac:dyDescent="0.2">
      <c r="A45" s="230">
        <v>6423</v>
      </c>
      <c r="B45" s="231" t="s">
        <v>41</v>
      </c>
      <c r="C45" s="232">
        <v>72256.03</v>
      </c>
      <c r="D45" s="232"/>
      <c r="E45" s="232"/>
      <c r="F45" s="232">
        <v>699934</v>
      </c>
      <c r="G45" s="578">
        <f t="shared" si="0"/>
        <v>9.6868593527765086</v>
      </c>
      <c r="H45" s="233"/>
    </row>
    <row r="46" spans="1:8" s="180" customFormat="1" ht="21" customHeight="1" x14ac:dyDescent="0.2">
      <c r="A46" s="230">
        <v>6429</v>
      </c>
      <c r="B46" s="231" t="s">
        <v>42</v>
      </c>
      <c r="C46" s="232">
        <v>325240.71000000002</v>
      </c>
      <c r="D46" s="232"/>
      <c r="E46" s="232"/>
      <c r="F46" s="232">
        <v>219964</v>
      </c>
      <c r="G46" s="578">
        <f t="shared" si="0"/>
        <v>0.67631140025490655</v>
      </c>
      <c r="H46" s="233"/>
    </row>
    <row r="47" spans="1:8" s="180" customFormat="1" ht="12.75" x14ac:dyDescent="0.2">
      <c r="A47" s="230"/>
      <c r="B47" s="231"/>
      <c r="C47" s="232"/>
      <c r="D47" s="232"/>
      <c r="E47" s="232"/>
      <c r="F47" s="232"/>
      <c r="G47" s="578"/>
      <c r="H47" s="233"/>
    </row>
    <row r="48" spans="1:8" s="180" customFormat="1" ht="18" customHeight="1" x14ac:dyDescent="0.2">
      <c r="A48" s="249">
        <v>643</v>
      </c>
      <c r="B48" s="257" t="s">
        <v>43</v>
      </c>
      <c r="C48" s="251">
        <v>7915.57</v>
      </c>
      <c r="D48" s="251">
        <v>10000</v>
      </c>
      <c r="E48" s="251">
        <v>10000</v>
      </c>
      <c r="F48" s="251">
        <f>F49+F50</f>
        <v>1102</v>
      </c>
      <c r="G48" s="582">
        <f t="shared" si="0"/>
        <v>0.13921928553471197</v>
      </c>
      <c r="H48" s="252">
        <f>F48/E48</f>
        <v>0.11020000000000001</v>
      </c>
    </row>
    <row r="49" spans="1:8" s="180" customFormat="1" ht="25.5" x14ac:dyDescent="0.2">
      <c r="A49" s="226">
        <v>6434</v>
      </c>
      <c r="B49" s="231" t="s">
        <v>44</v>
      </c>
      <c r="C49" s="227">
        <v>4650.05</v>
      </c>
      <c r="D49" s="227"/>
      <c r="E49" s="227"/>
      <c r="F49" s="227">
        <v>0</v>
      </c>
      <c r="G49" s="578">
        <f t="shared" si="0"/>
        <v>0</v>
      </c>
      <c r="H49" s="228"/>
    </row>
    <row r="50" spans="1:8" s="188" customFormat="1" ht="26.25" customHeight="1" x14ac:dyDescent="0.25">
      <c r="A50" s="226">
        <v>6436</v>
      </c>
      <c r="B50" s="231" t="s">
        <v>45</v>
      </c>
      <c r="C50" s="227">
        <v>3265.52</v>
      </c>
      <c r="D50" s="227"/>
      <c r="E50" s="227"/>
      <c r="F50" s="227">
        <v>1102</v>
      </c>
      <c r="G50" s="578">
        <f t="shared" si="0"/>
        <v>0.33746539601656089</v>
      </c>
      <c r="H50" s="228"/>
    </row>
    <row r="51" spans="1:8" s="180" customFormat="1" ht="14.25" customHeight="1" x14ac:dyDescent="0.2">
      <c r="A51" s="222"/>
      <c r="B51" s="223"/>
      <c r="C51" s="224"/>
      <c r="D51" s="224"/>
      <c r="E51" s="224"/>
      <c r="F51" s="224"/>
      <c r="G51" s="578"/>
      <c r="H51" s="225"/>
    </row>
    <row r="52" spans="1:8" s="180" customFormat="1" ht="47.25" x14ac:dyDescent="0.25">
      <c r="A52" s="254">
        <v>65</v>
      </c>
      <c r="B52" s="260" t="s">
        <v>602</v>
      </c>
      <c r="C52" s="247">
        <v>7774912.5999999996</v>
      </c>
      <c r="D52" s="247">
        <f>D53+D58+D62</f>
        <v>8850000</v>
      </c>
      <c r="E52" s="247">
        <f>E53+E58+E62</f>
        <v>8850000</v>
      </c>
      <c r="F52" s="247">
        <f>F53+F58+F62</f>
        <v>11190422</v>
      </c>
      <c r="G52" s="695">
        <f t="shared" si="0"/>
        <v>1.4392987517313056</v>
      </c>
      <c r="H52" s="248">
        <f>F52/E52</f>
        <v>1.2644544632768362</v>
      </c>
    </row>
    <row r="53" spans="1:8" s="180" customFormat="1" ht="15" customHeight="1" x14ac:dyDescent="0.2">
      <c r="A53" s="249">
        <v>651</v>
      </c>
      <c r="B53" s="257" t="s">
        <v>46</v>
      </c>
      <c r="C53" s="251">
        <v>222326.52</v>
      </c>
      <c r="D53" s="251">
        <v>250000</v>
      </c>
      <c r="E53" s="251">
        <v>250000</v>
      </c>
      <c r="F53" s="251">
        <f>F54+F55+F56</f>
        <v>210145</v>
      </c>
      <c r="G53" s="582">
        <f t="shared" si="0"/>
        <v>0.94520887566629486</v>
      </c>
      <c r="H53" s="252">
        <f>F53/E53</f>
        <v>0.84057999999999999</v>
      </c>
    </row>
    <row r="54" spans="1:8" s="180" customFormat="1" ht="25.5" customHeight="1" x14ac:dyDescent="0.2">
      <c r="A54" s="575">
        <v>6512</v>
      </c>
      <c r="B54" s="576" t="s">
        <v>711</v>
      </c>
      <c r="C54" s="577"/>
      <c r="D54" s="577"/>
      <c r="E54" s="577"/>
      <c r="F54" s="577">
        <v>1500</v>
      </c>
      <c r="G54" s="578">
        <v>0</v>
      </c>
      <c r="H54" s="578"/>
    </row>
    <row r="55" spans="1:8" s="180" customFormat="1" ht="15.75" customHeight="1" x14ac:dyDescent="0.2">
      <c r="A55" s="226">
        <v>6513</v>
      </c>
      <c r="B55" s="229" t="s">
        <v>47</v>
      </c>
      <c r="C55" s="227">
        <v>198406.16</v>
      </c>
      <c r="D55" s="227"/>
      <c r="E55" s="227"/>
      <c r="F55" s="227">
        <v>181607</v>
      </c>
      <c r="G55" s="578">
        <f t="shared" si="0"/>
        <v>0.91532944340034605</v>
      </c>
      <c r="H55" s="228"/>
    </row>
    <row r="56" spans="1:8" s="180" customFormat="1" ht="15.75" customHeight="1" x14ac:dyDescent="0.2">
      <c r="A56" s="226">
        <v>6514</v>
      </c>
      <c r="B56" s="229" t="s">
        <v>48</v>
      </c>
      <c r="C56" s="227">
        <v>23920.36</v>
      </c>
      <c r="D56" s="227"/>
      <c r="E56" s="227"/>
      <c r="F56" s="227">
        <v>27038</v>
      </c>
      <c r="G56" s="578">
        <f t="shared" si="0"/>
        <v>1.1303341588504521</v>
      </c>
      <c r="H56" s="228"/>
    </row>
    <row r="57" spans="1:8" s="180" customFormat="1" ht="12.75" x14ac:dyDescent="0.2">
      <c r="A57" s="226"/>
      <c r="B57" s="229"/>
      <c r="C57" s="227"/>
      <c r="D57" s="227"/>
      <c r="E57" s="227"/>
      <c r="F57" s="227"/>
      <c r="G57" s="578"/>
      <c r="H57" s="228"/>
    </row>
    <row r="58" spans="1:8" s="180" customFormat="1" ht="12.75" x14ac:dyDescent="0.2">
      <c r="A58" s="249">
        <v>652</v>
      </c>
      <c r="B58" s="253" t="s">
        <v>49</v>
      </c>
      <c r="C58" s="251">
        <v>1698041.35</v>
      </c>
      <c r="D58" s="251">
        <v>2000000</v>
      </c>
      <c r="E58" s="251">
        <v>2000000</v>
      </c>
      <c r="F58" s="251">
        <f>F59+F60</f>
        <v>2677880</v>
      </c>
      <c r="G58" s="582">
        <f t="shared" si="0"/>
        <v>1.5770405119993103</v>
      </c>
      <c r="H58" s="252">
        <f>F58/E58</f>
        <v>1.33894</v>
      </c>
    </row>
    <row r="59" spans="1:8" s="180" customFormat="1" ht="12.75" x14ac:dyDescent="0.2">
      <c r="A59" s="226">
        <v>6521</v>
      </c>
      <c r="B59" s="229" t="s">
        <v>377</v>
      </c>
      <c r="C59" s="227">
        <v>5113.3500000000004</v>
      </c>
      <c r="D59" s="227"/>
      <c r="E59" s="227"/>
      <c r="F59" s="227">
        <v>28111</v>
      </c>
      <c r="G59" s="578">
        <f t="shared" si="0"/>
        <v>5.4975700861470465</v>
      </c>
      <c r="H59" s="228"/>
    </row>
    <row r="60" spans="1:8" s="180" customFormat="1" ht="14.25" customHeight="1" x14ac:dyDescent="0.2">
      <c r="A60" s="226">
        <v>6526</v>
      </c>
      <c r="B60" s="229" t="s">
        <v>50</v>
      </c>
      <c r="C60" s="227">
        <v>1692928</v>
      </c>
      <c r="D60" s="227"/>
      <c r="E60" s="227"/>
      <c r="F60" s="227">
        <v>2649769</v>
      </c>
      <c r="G60" s="578">
        <f t="shared" si="0"/>
        <v>1.5651988743762286</v>
      </c>
      <c r="H60" s="228"/>
    </row>
    <row r="61" spans="1:8" s="180" customFormat="1" ht="12.75" x14ac:dyDescent="0.2">
      <c r="A61" s="226"/>
      <c r="B61" s="229"/>
      <c r="C61" s="227"/>
      <c r="D61" s="227"/>
      <c r="E61" s="227"/>
      <c r="F61" s="227"/>
      <c r="G61" s="578"/>
      <c r="H61" s="228"/>
    </row>
    <row r="62" spans="1:8" s="180" customFormat="1" ht="12.75" x14ac:dyDescent="0.2">
      <c r="A62" s="249">
        <v>653</v>
      </c>
      <c r="B62" s="257" t="s">
        <v>51</v>
      </c>
      <c r="C62" s="251">
        <v>5854544.7300000004</v>
      </c>
      <c r="D62" s="251">
        <v>6600000</v>
      </c>
      <c r="E62" s="251">
        <v>6600000</v>
      </c>
      <c r="F62" s="251">
        <f>F63+F64</f>
        <v>8302397</v>
      </c>
      <c r="G62" s="582">
        <f t="shared" si="0"/>
        <v>1.4181114643221795</v>
      </c>
      <c r="H62" s="252">
        <f>F62/E62</f>
        <v>1.2579389393939393</v>
      </c>
    </row>
    <row r="63" spans="1:8" s="180" customFormat="1" ht="12.75" x14ac:dyDescent="0.2">
      <c r="A63" s="226">
        <v>6531</v>
      </c>
      <c r="B63" s="229" t="s">
        <v>52</v>
      </c>
      <c r="C63" s="227">
        <v>1132066.6000000001</v>
      </c>
      <c r="D63" s="227"/>
      <c r="E63" s="227"/>
      <c r="F63" s="227">
        <v>1156909</v>
      </c>
      <c r="G63" s="578">
        <f t="shared" si="0"/>
        <v>1.0219442919701014</v>
      </c>
      <c r="H63" s="228"/>
    </row>
    <row r="64" spans="1:8" s="180" customFormat="1" ht="12.75" x14ac:dyDescent="0.2">
      <c r="A64" s="226">
        <v>6532</v>
      </c>
      <c r="B64" s="231" t="s">
        <v>53</v>
      </c>
      <c r="C64" s="227">
        <v>4722478.13</v>
      </c>
      <c r="D64" s="227"/>
      <c r="E64" s="227"/>
      <c r="F64" s="227">
        <v>7145488</v>
      </c>
      <c r="G64" s="578">
        <f t="shared" si="0"/>
        <v>1.5130801675094259</v>
      </c>
      <c r="H64" s="228"/>
    </row>
    <row r="65" spans="1:11" s="180" customFormat="1" ht="15" customHeight="1" x14ac:dyDescent="0.2">
      <c r="A65" s="226"/>
      <c r="B65" s="229"/>
      <c r="C65" s="227"/>
      <c r="D65" s="227"/>
      <c r="E65" s="227"/>
      <c r="F65" s="227"/>
      <c r="G65" s="578"/>
      <c r="H65" s="228"/>
    </row>
    <row r="66" spans="1:11" s="180" customFormat="1" ht="31.5" x14ac:dyDescent="0.25">
      <c r="A66" s="262">
        <v>66</v>
      </c>
      <c r="B66" s="263" t="s">
        <v>411</v>
      </c>
      <c r="C66" s="244">
        <v>10513</v>
      </c>
      <c r="D66" s="244">
        <f>D67+D70</f>
        <v>200000</v>
      </c>
      <c r="E66" s="244">
        <f>E67+E70</f>
        <v>200000</v>
      </c>
      <c r="F66" s="244">
        <f>F67+F70</f>
        <v>447917</v>
      </c>
      <c r="G66" s="245">
        <f t="shared" si="0"/>
        <v>42.606011604679921</v>
      </c>
      <c r="H66" s="245">
        <f>F66/E66</f>
        <v>2.2395849999999999</v>
      </c>
    </row>
    <row r="67" spans="1:11" s="188" customFormat="1" ht="15.75" x14ac:dyDescent="0.25">
      <c r="A67" s="579">
        <v>661</v>
      </c>
      <c r="B67" s="580" t="s">
        <v>410</v>
      </c>
      <c r="C67" s="581">
        <v>0</v>
      </c>
      <c r="D67" s="581">
        <v>200000</v>
      </c>
      <c r="E67" s="581">
        <v>200000</v>
      </c>
      <c r="F67" s="581">
        <f>F68+F69</f>
        <v>426745</v>
      </c>
      <c r="G67" s="582">
        <v>0</v>
      </c>
      <c r="H67" s="582">
        <f>F67/E67</f>
        <v>2.1337250000000001</v>
      </c>
    </row>
    <row r="68" spans="1:11" s="188" customFormat="1" ht="15.75" x14ac:dyDescent="0.25">
      <c r="A68" s="226">
        <v>6614</v>
      </c>
      <c r="B68" s="229" t="s">
        <v>708</v>
      </c>
      <c r="C68" s="227"/>
      <c r="D68" s="227"/>
      <c r="E68" s="227"/>
      <c r="F68" s="227">
        <v>231961</v>
      </c>
      <c r="G68" s="578"/>
      <c r="H68" s="228"/>
    </row>
    <row r="69" spans="1:11" s="188" customFormat="1" ht="15.75" x14ac:dyDescent="0.25">
      <c r="A69" s="226">
        <v>6615</v>
      </c>
      <c r="B69" s="229" t="s">
        <v>709</v>
      </c>
      <c r="C69" s="227"/>
      <c r="D69" s="227"/>
      <c r="E69" s="227"/>
      <c r="F69" s="227">
        <v>194784</v>
      </c>
      <c r="G69" s="578"/>
      <c r="H69" s="228"/>
    </row>
    <row r="70" spans="1:11" s="188" customFormat="1" ht="34.5" customHeight="1" x14ac:dyDescent="0.25">
      <c r="A70" s="579">
        <v>663</v>
      </c>
      <c r="B70" s="583" t="s">
        <v>597</v>
      </c>
      <c r="C70" s="359">
        <v>10513</v>
      </c>
      <c r="D70" s="359">
        <v>0</v>
      </c>
      <c r="E70" s="359">
        <v>0</v>
      </c>
      <c r="F70" s="359">
        <f>F71+F72</f>
        <v>21172</v>
      </c>
      <c r="G70" s="582">
        <f t="shared" si="0"/>
        <v>2.0138875677732333</v>
      </c>
      <c r="H70" s="360">
        <v>0</v>
      </c>
      <c r="I70" s="347"/>
      <c r="J70" s="347"/>
      <c r="K70" s="347"/>
    </row>
    <row r="71" spans="1:11" s="188" customFormat="1" ht="15.75" x14ac:dyDescent="0.25">
      <c r="A71" s="226">
        <v>6631</v>
      </c>
      <c r="B71" s="229" t="s">
        <v>120</v>
      </c>
      <c r="C71" s="227">
        <v>70</v>
      </c>
      <c r="D71" s="227"/>
      <c r="E71" s="227"/>
      <c r="F71" s="227">
        <v>16603</v>
      </c>
      <c r="G71" s="578">
        <f t="shared" ref="G71:G86" si="1">F71/C71</f>
        <v>237.18571428571428</v>
      </c>
      <c r="H71" s="228"/>
    </row>
    <row r="72" spans="1:11" s="188" customFormat="1" ht="15.75" x14ac:dyDescent="0.25">
      <c r="A72" s="226">
        <v>6632</v>
      </c>
      <c r="B72" s="229" t="s">
        <v>122</v>
      </c>
      <c r="C72" s="227">
        <v>10443</v>
      </c>
      <c r="D72" s="227"/>
      <c r="E72" s="227"/>
      <c r="F72" s="227">
        <v>4569</v>
      </c>
      <c r="G72" s="578">
        <f t="shared" si="1"/>
        <v>0.43751795461074405</v>
      </c>
      <c r="H72" s="228"/>
    </row>
    <row r="73" spans="1:11" s="180" customFormat="1" ht="12.75" x14ac:dyDescent="0.2">
      <c r="A73" s="226"/>
      <c r="B73" s="229"/>
      <c r="C73" s="227"/>
      <c r="D73" s="227"/>
      <c r="E73" s="227"/>
      <c r="F73" s="227"/>
      <c r="G73" s="578"/>
      <c r="H73" s="228"/>
    </row>
    <row r="74" spans="1:11" s="180" customFormat="1" ht="31.5" x14ac:dyDescent="0.25">
      <c r="A74" s="254">
        <v>68</v>
      </c>
      <c r="B74" s="260" t="s">
        <v>54</v>
      </c>
      <c r="C74" s="247">
        <v>1555232.51</v>
      </c>
      <c r="D74" s="247">
        <f>D75</f>
        <v>1600000</v>
      </c>
      <c r="E74" s="247">
        <v>1600000</v>
      </c>
      <c r="F74" s="247">
        <v>2103509</v>
      </c>
      <c r="G74" s="695">
        <f t="shared" si="1"/>
        <v>1.3525366699028172</v>
      </c>
      <c r="H74" s="248">
        <f>F74/E74</f>
        <v>1.314693125</v>
      </c>
    </row>
    <row r="75" spans="1:11" s="180" customFormat="1" ht="19.5" customHeight="1" x14ac:dyDescent="0.2">
      <c r="A75" s="249">
        <v>683</v>
      </c>
      <c r="B75" s="253" t="s">
        <v>50</v>
      </c>
      <c r="C75" s="251">
        <v>1555232.51</v>
      </c>
      <c r="D75" s="251">
        <v>1600000</v>
      </c>
      <c r="E75" s="251">
        <v>1600000</v>
      </c>
      <c r="F75" s="251">
        <v>2103509</v>
      </c>
      <c r="G75" s="582">
        <f t="shared" si="1"/>
        <v>1.3525366699028172</v>
      </c>
      <c r="H75" s="252">
        <f>F75/E75</f>
        <v>1.314693125</v>
      </c>
    </row>
    <row r="76" spans="1:11" s="188" customFormat="1" ht="16.5" customHeight="1" x14ac:dyDescent="0.25">
      <c r="A76" s="226">
        <v>6831</v>
      </c>
      <c r="B76" s="229" t="s">
        <v>55</v>
      </c>
      <c r="C76" s="227">
        <v>1555232.51</v>
      </c>
      <c r="D76" s="227"/>
      <c r="E76" s="227"/>
      <c r="F76" s="227">
        <v>2103509</v>
      </c>
      <c r="G76" s="578">
        <f t="shared" si="1"/>
        <v>1.3525366699028172</v>
      </c>
      <c r="H76" s="228"/>
    </row>
    <row r="77" spans="1:11" x14ac:dyDescent="0.25">
      <c r="A77" s="222"/>
      <c r="B77" s="223"/>
      <c r="C77" s="224"/>
      <c r="D77" s="224"/>
      <c r="E77" s="224"/>
      <c r="F77" s="224"/>
      <c r="G77" s="578"/>
      <c r="H77" s="225"/>
    </row>
    <row r="78" spans="1:11" s="188" customFormat="1" ht="35.25" customHeight="1" x14ac:dyDescent="0.25">
      <c r="A78" s="262">
        <v>7</v>
      </c>
      <c r="B78" s="263" t="s">
        <v>601</v>
      </c>
      <c r="C78" s="244">
        <v>462874.6</v>
      </c>
      <c r="D78" s="244">
        <f>D80+D84</f>
        <v>700000</v>
      </c>
      <c r="E78" s="244">
        <f>E80+E84</f>
        <v>700000</v>
      </c>
      <c r="F78" s="244">
        <f>F80+F84</f>
        <v>833060</v>
      </c>
      <c r="G78" s="245">
        <f t="shared" si="1"/>
        <v>1.7997531080772202</v>
      </c>
      <c r="H78" s="245">
        <f>F78/E78</f>
        <v>1.1900857142857142</v>
      </c>
    </row>
    <row r="79" spans="1:11" s="180" customFormat="1" ht="18" customHeight="1" x14ac:dyDescent="0.25">
      <c r="A79" s="1"/>
      <c r="B79" s="2"/>
      <c r="C79" s="224"/>
      <c r="D79" s="224"/>
      <c r="E79" s="224"/>
      <c r="F79" s="224"/>
      <c r="G79" s="578"/>
      <c r="H79" s="225"/>
    </row>
    <row r="80" spans="1:11" s="180" customFormat="1" ht="31.5" x14ac:dyDescent="0.25">
      <c r="A80" s="254">
        <v>71</v>
      </c>
      <c r="B80" s="260" t="s">
        <v>56</v>
      </c>
      <c r="C80" s="247">
        <v>128679.7</v>
      </c>
      <c r="D80" s="247">
        <f>D81</f>
        <v>300000</v>
      </c>
      <c r="E80" s="247">
        <v>300000</v>
      </c>
      <c r="F80" s="247">
        <v>554187</v>
      </c>
      <c r="G80" s="695">
        <f t="shared" si="1"/>
        <v>4.3067165994325443</v>
      </c>
      <c r="H80" s="248">
        <f>F80/E80</f>
        <v>1.8472900000000001</v>
      </c>
    </row>
    <row r="81" spans="1:8" s="180" customFormat="1" ht="25.5" x14ac:dyDescent="0.2">
      <c r="A81" s="226">
        <v>711</v>
      </c>
      <c r="B81" s="231" t="s">
        <v>57</v>
      </c>
      <c r="C81" s="227">
        <v>128679.7</v>
      </c>
      <c r="D81" s="227">
        <v>300000</v>
      </c>
      <c r="E81" s="227">
        <v>300000</v>
      </c>
      <c r="F81" s="227">
        <v>554187</v>
      </c>
      <c r="G81" s="578">
        <f t="shared" si="1"/>
        <v>4.3067165994325443</v>
      </c>
      <c r="H81" s="228">
        <f>F81/E81</f>
        <v>1.8472900000000001</v>
      </c>
    </row>
    <row r="82" spans="1:8" s="188" customFormat="1" ht="15.75" x14ac:dyDescent="0.25">
      <c r="A82" s="226">
        <v>7111</v>
      </c>
      <c r="B82" s="229" t="s">
        <v>58</v>
      </c>
      <c r="C82" s="227">
        <v>128679.7</v>
      </c>
      <c r="D82" s="227"/>
      <c r="E82" s="227"/>
      <c r="F82" s="227">
        <v>554187</v>
      </c>
      <c r="G82" s="578">
        <f t="shared" si="1"/>
        <v>4.3067165994325443</v>
      </c>
      <c r="H82" s="228"/>
    </row>
    <row r="83" spans="1:8" s="180" customFormat="1" ht="12.75" x14ac:dyDescent="0.2">
      <c r="A83" s="222"/>
      <c r="B83" s="223"/>
      <c r="C83" s="224"/>
      <c r="D83" s="224"/>
      <c r="E83" s="224"/>
      <c r="F83" s="224"/>
      <c r="G83" s="578"/>
      <c r="H83" s="225"/>
    </row>
    <row r="84" spans="1:8" s="180" customFormat="1" ht="27.75" customHeight="1" x14ac:dyDescent="0.25">
      <c r="A84" s="254">
        <v>72</v>
      </c>
      <c r="B84" s="260" t="s">
        <v>59</v>
      </c>
      <c r="C84" s="247">
        <v>334194.90000000002</v>
      </c>
      <c r="D84" s="247">
        <f>D85</f>
        <v>400000</v>
      </c>
      <c r="E84" s="247">
        <v>400000</v>
      </c>
      <c r="F84" s="247">
        <v>278873</v>
      </c>
      <c r="G84" s="695">
        <f t="shared" si="1"/>
        <v>0.83446216564046904</v>
      </c>
      <c r="H84" s="248">
        <f>F84/E84</f>
        <v>0.69718250000000004</v>
      </c>
    </row>
    <row r="85" spans="1:8" ht="26.25" x14ac:dyDescent="0.25">
      <c r="A85" s="230">
        <v>721</v>
      </c>
      <c r="B85" s="231" t="s">
        <v>60</v>
      </c>
      <c r="C85" s="232">
        <v>334194.90000000002</v>
      </c>
      <c r="D85" s="232">
        <v>400000</v>
      </c>
      <c r="E85" s="232">
        <v>400000</v>
      </c>
      <c r="F85" s="232">
        <v>278873</v>
      </c>
      <c r="G85" s="578">
        <f t="shared" si="1"/>
        <v>0.83446216564046904</v>
      </c>
      <c r="H85" s="233">
        <f>F85/E85</f>
        <v>0.69718250000000004</v>
      </c>
    </row>
    <row r="86" spans="1:8" ht="26.25" x14ac:dyDescent="0.25">
      <c r="A86" s="226">
        <v>7211</v>
      </c>
      <c r="B86" s="231" t="s">
        <v>61</v>
      </c>
      <c r="C86" s="227">
        <v>334194.90000000002</v>
      </c>
      <c r="D86" s="227"/>
      <c r="E86" s="227"/>
      <c r="F86" s="227">
        <v>287873</v>
      </c>
      <c r="G86" s="578">
        <f t="shared" si="1"/>
        <v>0.86139255865364783</v>
      </c>
      <c r="H86" s="228"/>
    </row>
    <row r="87" spans="1:8" x14ac:dyDescent="0.25">
      <c r="G87" s="693"/>
    </row>
  </sheetData>
  <mergeCells count="1">
    <mergeCell ref="A1:H1"/>
  </mergeCells>
  <printOptions horizontalCentered="1"/>
  <pageMargins left="0.51181102362204722" right="0.11811023622047245" top="0.31496062992125984" bottom="0.3149606299212598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14" sqref="C14"/>
    </sheetView>
  </sheetViews>
  <sheetFormatPr defaultRowHeight="15" x14ac:dyDescent="0.25"/>
  <cols>
    <col min="1" max="1" width="8.85546875" style="3" customWidth="1"/>
    <col min="2" max="2" width="65.140625" style="3" customWidth="1"/>
    <col min="3" max="3" width="29.140625" style="3" customWidth="1"/>
  </cols>
  <sheetData>
    <row r="1" spans="1:3" ht="20.25" x14ac:dyDescent="0.3">
      <c r="A1" s="813" t="s">
        <v>67</v>
      </c>
      <c r="B1" s="813"/>
      <c r="C1" s="813"/>
    </row>
    <row r="3" spans="1:3" ht="15.75" x14ac:dyDescent="0.25">
      <c r="A3" s="277" t="s">
        <v>68</v>
      </c>
      <c r="B3" s="277" t="s">
        <v>69</v>
      </c>
      <c r="C3" s="277" t="s">
        <v>704</v>
      </c>
    </row>
    <row r="4" spans="1:3" x14ac:dyDescent="0.25">
      <c r="A4" s="4"/>
      <c r="B4" s="4"/>
      <c r="C4" s="4"/>
    </row>
    <row r="5" spans="1:3" ht="18" x14ac:dyDescent="0.25">
      <c r="A5" s="278">
        <v>8</v>
      </c>
      <c r="B5" s="279" t="s">
        <v>9</v>
      </c>
      <c r="C5" s="280">
        <f>C6</f>
        <v>314868.31</v>
      </c>
    </row>
    <row r="6" spans="1:3" ht="16.5" x14ac:dyDescent="0.25">
      <c r="A6" s="281">
        <v>81</v>
      </c>
      <c r="B6" s="282" t="s">
        <v>70</v>
      </c>
      <c r="C6" s="283">
        <f>C8</f>
        <v>314868.31</v>
      </c>
    </row>
    <row r="7" spans="1:3" ht="16.5" x14ac:dyDescent="0.25">
      <c r="A7" s="5"/>
      <c r="B7" s="6"/>
      <c r="C7" s="7"/>
    </row>
    <row r="8" spans="1:3" ht="31.5" x14ac:dyDescent="0.25">
      <c r="A8" s="284">
        <v>816</v>
      </c>
      <c r="B8" s="285" t="s">
        <v>71</v>
      </c>
      <c r="C8" s="286">
        <f>C9</f>
        <v>314868.31</v>
      </c>
    </row>
    <row r="9" spans="1:3" x14ac:dyDescent="0.25">
      <c r="A9" s="8">
        <v>8164</v>
      </c>
      <c r="B9" s="9" t="s">
        <v>72</v>
      </c>
      <c r="C9" s="10">
        <f>C10+C11</f>
        <v>314868.31</v>
      </c>
    </row>
    <row r="10" spans="1:3" x14ac:dyDescent="0.25">
      <c r="A10" s="11">
        <v>81641</v>
      </c>
      <c r="B10" s="12" t="s">
        <v>73</v>
      </c>
      <c r="C10" s="13">
        <v>227689.62</v>
      </c>
    </row>
    <row r="11" spans="1:3" x14ac:dyDescent="0.25">
      <c r="A11" s="11">
        <v>81642</v>
      </c>
      <c r="B11" s="12" t="s">
        <v>74</v>
      </c>
      <c r="C11" s="13">
        <v>87178.69</v>
      </c>
    </row>
    <row r="12" spans="1:3" x14ac:dyDescent="0.25">
      <c r="A12" s="4"/>
      <c r="B12" s="9"/>
      <c r="C12" s="10"/>
    </row>
    <row r="13" spans="1:3" ht="18" x14ac:dyDescent="0.25">
      <c r="A13" s="278">
        <v>5</v>
      </c>
      <c r="B13" s="279" t="s">
        <v>380</v>
      </c>
      <c r="C13" s="280">
        <f>C14</f>
        <v>90620.160000000003</v>
      </c>
    </row>
    <row r="14" spans="1:3" ht="16.5" x14ac:dyDescent="0.25">
      <c r="A14" s="281">
        <v>51</v>
      </c>
      <c r="B14" s="282" t="s">
        <v>381</v>
      </c>
      <c r="C14" s="283">
        <f>C15+C18</f>
        <v>90620.160000000003</v>
      </c>
    </row>
    <row r="15" spans="1:3" ht="31.5" x14ac:dyDescent="0.25">
      <c r="A15" s="726">
        <v>512</v>
      </c>
      <c r="B15" s="727" t="s">
        <v>845</v>
      </c>
      <c r="C15" s="728">
        <v>50000</v>
      </c>
    </row>
    <row r="16" spans="1:3" ht="29.25" x14ac:dyDescent="0.25">
      <c r="A16" s="8">
        <v>5121</v>
      </c>
      <c r="B16" s="9" t="s">
        <v>846</v>
      </c>
      <c r="C16" s="10">
        <v>50000</v>
      </c>
    </row>
    <row r="17" spans="1:3" x14ac:dyDescent="0.25">
      <c r="A17" s="11"/>
      <c r="B17" s="12"/>
      <c r="C17" s="13"/>
    </row>
    <row r="18" spans="1:3" ht="15.75" x14ac:dyDescent="0.25">
      <c r="A18" s="726">
        <v>518</v>
      </c>
      <c r="B18" s="729" t="s">
        <v>847</v>
      </c>
      <c r="C18" s="730">
        <v>40620.160000000003</v>
      </c>
    </row>
    <row r="19" spans="1:3" x14ac:dyDescent="0.25">
      <c r="A19" s="8">
        <v>5183</v>
      </c>
      <c r="B19" s="4" t="s">
        <v>848</v>
      </c>
      <c r="C19" s="340">
        <v>40620.160000000003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G125"/>
  <sheetViews>
    <sheetView workbookViewId="0">
      <selection activeCell="F31" sqref="F31"/>
    </sheetView>
  </sheetViews>
  <sheetFormatPr defaultRowHeight="15" x14ac:dyDescent="0.25"/>
  <cols>
    <col min="1" max="1" width="6.28515625" style="3" customWidth="1"/>
    <col min="2" max="2" width="33.85546875" style="3" customWidth="1"/>
    <col min="3" max="3" width="16.5703125" style="3" customWidth="1"/>
    <col min="4" max="5" width="17.7109375" style="3" customWidth="1"/>
    <col min="6" max="6" width="16.5703125" style="3" customWidth="1"/>
    <col min="7" max="7" width="13.5703125" style="3" customWidth="1"/>
    <col min="8" max="8" width="11.28515625" style="3" customWidth="1"/>
  </cols>
  <sheetData>
    <row r="1" spans="1:8" ht="16.5" thickBot="1" x14ac:dyDescent="0.3">
      <c r="A1" s="172" t="s">
        <v>17</v>
      </c>
      <c r="B1" s="173" t="s">
        <v>75</v>
      </c>
      <c r="C1" s="174" t="s">
        <v>445</v>
      </c>
      <c r="D1" s="174" t="s">
        <v>702</v>
      </c>
      <c r="E1" s="174" t="s">
        <v>62</v>
      </c>
      <c r="F1" s="174" t="s">
        <v>703</v>
      </c>
      <c r="G1" s="175" t="s">
        <v>76</v>
      </c>
      <c r="H1" s="175" t="s">
        <v>76</v>
      </c>
    </row>
    <row r="2" spans="1:8" x14ac:dyDescent="0.25">
      <c r="A2" s="176"/>
      <c r="B2" s="177">
        <v>1</v>
      </c>
      <c r="C2" s="178">
        <v>2</v>
      </c>
      <c r="D2" s="178">
        <v>3</v>
      </c>
      <c r="E2" s="178">
        <v>4</v>
      </c>
      <c r="F2" s="178">
        <v>5</v>
      </c>
      <c r="G2" s="179" t="s">
        <v>146</v>
      </c>
      <c r="H2" s="179" t="s">
        <v>77</v>
      </c>
    </row>
    <row r="3" spans="1:8" x14ac:dyDescent="0.25">
      <c r="A3" s="149"/>
      <c r="B3" s="150"/>
      <c r="C3" s="68"/>
      <c r="D3" s="68"/>
      <c r="E3" s="68"/>
      <c r="F3" s="68"/>
      <c r="G3" s="151"/>
      <c r="H3" s="151"/>
    </row>
    <row r="4" spans="1:8" ht="18" x14ac:dyDescent="0.25">
      <c r="A4" s="158"/>
      <c r="B4" s="159" t="s">
        <v>78</v>
      </c>
      <c r="C4" s="160">
        <v>49805904.289999999</v>
      </c>
      <c r="D4" s="160">
        <f>D6+D100</f>
        <v>115230000</v>
      </c>
      <c r="E4" s="160">
        <f>E6+E100</f>
        <v>116627000</v>
      </c>
      <c r="F4" s="160">
        <f>F6+F100</f>
        <v>68232027.870000005</v>
      </c>
      <c r="G4" s="161">
        <f>F4/C4</f>
        <v>1.3699586192173523</v>
      </c>
      <c r="H4" s="161">
        <f>F4/E4</f>
        <v>0.58504486842669368</v>
      </c>
    </row>
    <row r="5" spans="1:8" ht="18" x14ac:dyDescent="0.25">
      <c r="A5" s="152"/>
      <c r="B5" s="153"/>
      <c r="C5" s="154"/>
      <c r="D5" s="154"/>
      <c r="E5" s="154"/>
      <c r="F5" s="154"/>
      <c r="G5" s="155"/>
      <c r="H5" s="293"/>
    </row>
    <row r="6" spans="1:8" ht="16.5" x14ac:dyDescent="0.25">
      <c r="A6" s="162">
        <v>3</v>
      </c>
      <c r="B6" s="163" t="s">
        <v>79</v>
      </c>
      <c r="C6" s="164">
        <v>41761717.270000003</v>
      </c>
      <c r="D6" s="164">
        <f>D8+D21+D58+D64+D71+D79+D84</f>
        <v>59560000</v>
      </c>
      <c r="E6" s="164">
        <f>E8+E21+E58+E64+E71+E79+E84</f>
        <v>66265000</v>
      </c>
      <c r="F6" s="164">
        <f>F8+F21+F58+F64+F71+F79+F84</f>
        <v>55375739.280000001</v>
      </c>
      <c r="G6" s="207">
        <f>F6/C6</f>
        <v>1.3259928685878006</v>
      </c>
      <c r="H6" s="207">
        <f>F6/E6</f>
        <v>0.83567100701727914</v>
      </c>
    </row>
    <row r="7" spans="1:8" ht="16.5" x14ac:dyDescent="0.25">
      <c r="A7" s="152"/>
      <c r="B7" s="156"/>
      <c r="C7" s="77"/>
      <c r="D7" s="77"/>
      <c r="E7" s="77"/>
      <c r="F7" s="77"/>
      <c r="G7" s="147"/>
      <c r="H7" s="294"/>
    </row>
    <row r="8" spans="1:8" ht="15.75" x14ac:dyDescent="0.25">
      <c r="A8" s="165">
        <v>31</v>
      </c>
      <c r="B8" s="169" t="s">
        <v>80</v>
      </c>
      <c r="C8" s="114">
        <v>12862518.33</v>
      </c>
      <c r="D8" s="114">
        <f>D9+D13+D16</f>
        <v>16360000</v>
      </c>
      <c r="E8" s="114">
        <f>E9+E13+E16</f>
        <v>17923000</v>
      </c>
      <c r="F8" s="114">
        <f>F9+F13+F16</f>
        <v>17842688</v>
      </c>
      <c r="G8" s="187">
        <f>F8/C8</f>
        <v>1.3871846509547403</v>
      </c>
      <c r="H8" s="187">
        <f>F8/E8</f>
        <v>0.99551905372984428</v>
      </c>
    </row>
    <row r="9" spans="1:8" s="180" customFormat="1" ht="12.75" x14ac:dyDescent="0.2">
      <c r="A9" s="55">
        <v>311</v>
      </c>
      <c r="B9" s="170" t="s">
        <v>81</v>
      </c>
      <c r="C9" s="53">
        <v>10567128.75</v>
      </c>
      <c r="D9" s="53">
        <v>13324000</v>
      </c>
      <c r="E9" s="53">
        <v>14705000</v>
      </c>
      <c r="F9" s="53">
        <f>F10+F11</f>
        <v>14703008</v>
      </c>
      <c r="G9" s="49">
        <f>F9/C9</f>
        <v>1.3913910152746081</v>
      </c>
      <c r="H9" s="49">
        <f>F9/E9</f>
        <v>0.99986453587215229</v>
      </c>
    </row>
    <row r="10" spans="1:8" s="180" customFormat="1" ht="12.75" x14ac:dyDescent="0.2">
      <c r="A10" s="103">
        <v>3111</v>
      </c>
      <c r="B10" s="181" t="s">
        <v>82</v>
      </c>
      <c r="C10" s="182">
        <v>10567128.75</v>
      </c>
      <c r="D10" s="182"/>
      <c r="E10" s="182"/>
      <c r="F10" s="182">
        <v>14604463</v>
      </c>
      <c r="G10" s="122">
        <f>F10/C10</f>
        <v>1.3820653978499127</v>
      </c>
      <c r="H10" s="122"/>
    </row>
    <row r="11" spans="1:8" s="180" customFormat="1" ht="12.75" x14ac:dyDescent="0.2">
      <c r="A11" s="103">
        <v>3114</v>
      </c>
      <c r="B11" s="181" t="s">
        <v>599</v>
      </c>
      <c r="C11" s="182"/>
      <c r="D11" s="182"/>
      <c r="E11" s="182"/>
      <c r="F11" s="182">
        <v>98545</v>
      </c>
      <c r="G11" s="122"/>
      <c r="H11" s="122"/>
    </row>
    <row r="12" spans="1:8" s="180" customFormat="1" ht="12.75" x14ac:dyDescent="0.2">
      <c r="A12" s="103"/>
      <c r="B12" s="181"/>
      <c r="C12" s="182"/>
      <c r="D12" s="182"/>
      <c r="E12" s="182"/>
      <c r="F12" s="182"/>
      <c r="G12" s="122"/>
      <c r="H12" s="122"/>
    </row>
    <row r="13" spans="1:8" s="180" customFormat="1" ht="12.75" x14ac:dyDescent="0.2">
      <c r="A13" s="55">
        <v>312</v>
      </c>
      <c r="B13" s="170" t="s">
        <v>83</v>
      </c>
      <c r="C13" s="53">
        <v>463824.94</v>
      </c>
      <c r="D13" s="53">
        <v>581000</v>
      </c>
      <c r="E13" s="53">
        <v>678000</v>
      </c>
      <c r="F13" s="53">
        <v>668142</v>
      </c>
      <c r="G13" s="49">
        <f>F13/C13</f>
        <v>1.4405046869622837</v>
      </c>
      <c r="H13" s="49">
        <f>F13/E13</f>
        <v>0.98546017699115041</v>
      </c>
    </row>
    <row r="14" spans="1:8" s="180" customFormat="1" ht="12.75" x14ac:dyDescent="0.2">
      <c r="A14" s="103">
        <v>3121</v>
      </c>
      <c r="B14" s="181" t="s">
        <v>83</v>
      </c>
      <c r="C14" s="182">
        <v>463824.94</v>
      </c>
      <c r="D14" s="182"/>
      <c r="E14" s="182"/>
      <c r="F14" s="182">
        <v>668142</v>
      </c>
      <c r="G14" s="122">
        <f>F14/C14</f>
        <v>1.4405046869622837</v>
      </c>
      <c r="H14" s="122"/>
    </row>
    <row r="15" spans="1:8" s="180" customFormat="1" ht="12.75" x14ac:dyDescent="0.2">
      <c r="A15" s="103"/>
      <c r="B15" s="181"/>
      <c r="C15" s="182"/>
      <c r="D15" s="182"/>
      <c r="E15" s="182"/>
      <c r="F15" s="182"/>
      <c r="G15" s="122"/>
      <c r="H15" s="122"/>
    </row>
    <row r="16" spans="1:8" s="180" customFormat="1" ht="12.75" x14ac:dyDescent="0.2">
      <c r="A16" s="55">
        <v>313</v>
      </c>
      <c r="B16" s="170" t="s">
        <v>84</v>
      </c>
      <c r="C16" s="53">
        <v>1831564.64</v>
      </c>
      <c r="D16" s="53">
        <v>2455000</v>
      </c>
      <c r="E16" s="53">
        <v>2540000</v>
      </c>
      <c r="F16" s="53">
        <f>F17+F18+F19</f>
        <v>2471538</v>
      </c>
      <c r="G16" s="49">
        <f>F16/C16</f>
        <v>1.3494134719700639</v>
      </c>
      <c r="H16" s="49">
        <f>F16/E16</f>
        <v>0.97304645669291334</v>
      </c>
    </row>
    <row r="17" spans="1:8" s="180" customFormat="1" ht="12.75" x14ac:dyDescent="0.2">
      <c r="A17" s="103">
        <v>3131</v>
      </c>
      <c r="B17" s="183" t="s">
        <v>598</v>
      </c>
      <c r="C17" s="182">
        <v>9413</v>
      </c>
      <c r="D17" s="182"/>
      <c r="E17" s="182"/>
      <c r="F17" s="182">
        <v>167838</v>
      </c>
      <c r="G17" s="122">
        <f>F17/C17</f>
        <v>17.830447253797939</v>
      </c>
      <c r="H17" s="122"/>
    </row>
    <row r="18" spans="1:8" s="180" customFormat="1" ht="25.5" x14ac:dyDescent="0.2">
      <c r="A18" s="103">
        <v>3132</v>
      </c>
      <c r="B18" s="183" t="s">
        <v>571</v>
      </c>
      <c r="C18" s="182">
        <v>1642039.09</v>
      </c>
      <c r="D18" s="182"/>
      <c r="E18" s="182"/>
      <c r="F18" s="182">
        <v>2068554</v>
      </c>
      <c r="G18" s="122">
        <f>F18/C18</f>
        <v>1.2597471111360692</v>
      </c>
      <c r="H18" s="122"/>
    </row>
    <row r="19" spans="1:8" s="180" customFormat="1" ht="12.75" x14ac:dyDescent="0.2">
      <c r="A19" s="103">
        <v>3133</v>
      </c>
      <c r="B19" s="181" t="s">
        <v>85</v>
      </c>
      <c r="C19" s="182">
        <v>180112.55</v>
      </c>
      <c r="D19" s="182"/>
      <c r="E19" s="182"/>
      <c r="F19" s="182">
        <v>235146</v>
      </c>
      <c r="G19" s="122">
        <f>F19/C19</f>
        <v>1.3055503350543869</v>
      </c>
      <c r="H19" s="122"/>
    </row>
    <row r="20" spans="1:8" s="180" customFormat="1" ht="12.75" x14ac:dyDescent="0.2">
      <c r="A20" s="11"/>
      <c r="B20" s="184"/>
      <c r="C20" s="116"/>
      <c r="D20" s="116"/>
      <c r="E20" s="116"/>
      <c r="F20" s="116"/>
      <c r="G20" s="185"/>
      <c r="H20" s="185"/>
    </row>
    <row r="21" spans="1:8" ht="15.75" x14ac:dyDescent="0.25">
      <c r="A21" s="165">
        <v>32</v>
      </c>
      <c r="B21" s="168" t="s">
        <v>86</v>
      </c>
      <c r="C21" s="114">
        <v>12085448.35</v>
      </c>
      <c r="D21" s="114">
        <f>D22+D28+D36+D47+D50</f>
        <v>16907000</v>
      </c>
      <c r="E21" s="114">
        <f>E22+E28+E36+E47+E50</f>
        <v>18512000</v>
      </c>
      <c r="F21" s="114">
        <f>F22+F28+F36+F47+F50</f>
        <v>15816164</v>
      </c>
      <c r="G21" s="187">
        <f t="shared" ref="G21:G26" si="0">F21/C21</f>
        <v>1.30869484871035</v>
      </c>
      <c r="H21" s="187">
        <f>F21/E21</f>
        <v>0.85437359550561798</v>
      </c>
    </row>
    <row r="22" spans="1:8" s="180" customFormat="1" ht="12.75" x14ac:dyDescent="0.2">
      <c r="A22" s="55">
        <v>321</v>
      </c>
      <c r="B22" s="167" t="s">
        <v>87</v>
      </c>
      <c r="C22" s="53">
        <v>985490.28</v>
      </c>
      <c r="D22" s="53">
        <v>1147000</v>
      </c>
      <c r="E22" s="53">
        <v>1263000</v>
      </c>
      <c r="F22" s="53">
        <f>F23+F24+F25+F26</f>
        <v>1170190</v>
      </c>
      <c r="G22" s="49">
        <f t="shared" si="0"/>
        <v>1.1874191189384435</v>
      </c>
      <c r="H22" s="49">
        <f>F22/E22</f>
        <v>0.92651623119556614</v>
      </c>
    </row>
    <row r="23" spans="1:8" s="180" customFormat="1" ht="12.75" x14ac:dyDescent="0.2">
      <c r="A23" s="103">
        <v>3211</v>
      </c>
      <c r="B23" s="181" t="s">
        <v>88</v>
      </c>
      <c r="C23" s="182">
        <v>38261.599999999999</v>
      </c>
      <c r="D23" s="182"/>
      <c r="E23" s="182"/>
      <c r="F23" s="182">
        <v>63320</v>
      </c>
      <c r="G23" s="122">
        <f t="shared" si="0"/>
        <v>1.6549229514709265</v>
      </c>
      <c r="H23" s="122"/>
    </row>
    <row r="24" spans="1:8" s="180" customFormat="1" ht="12.75" x14ac:dyDescent="0.2">
      <c r="A24" s="103">
        <v>3212</v>
      </c>
      <c r="B24" s="181" t="s">
        <v>89</v>
      </c>
      <c r="C24" s="182">
        <v>873791.68</v>
      </c>
      <c r="D24" s="182"/>
      <c r="E24" s="182"/>
      <c r="F24" s="182">
        <v>1041683</v>
      </c>
      <c r="G24" s="122">
        <f t="shared" si="0"/>
        <v>1.1921411291075694</v>
      </c>
      <c r="H24" s="122"/>
    </row>
    <row r="25" spans="1:8" s="180" customFormat="1" ht="12.75" x14ac:dyDescent="0.2">
      <c r="A25" s="103">
        <v>3213</v>
      </c>
      <c r="B25" s="183" t="s">
        <v>90</v>
      </c>
      <c r="C25" s="182">
        <v>48143</v>
      </c>
      <c r="D25" s="182"/>
      <c r="E25" s="182"/>
      <c r="F25" s="182">
        <v>64189</v>
      </c>
      <c r="G25" s="122">
        <f t="shared" si="0"/>
        <v>1.3332987142471386</v>
      </c>
      <c r="H25" s="122"/>
    </row>
    <row r="26" spans="1:8" s="180" customFormat="1" ht="25.5" x14ac:dyDescent="0.2">
      <c r="A26" s="103">
        <v>3214</v>
      </c>
      <c r="B26" s="183" t="s">
        <v>91</v>
      </c>
      <c r="C26" s="182">
        <v>25294</v>
      </c>
      <c r="D26" s="182"/>
      <c r="E26" s="182"/>
      <c r="F26" s="182">
        <v>998</v>
      </c>
      <c r="G26" s="122">
        <f t="shared" si="0"/>
        <v>3.9455997469755671E-2</v>
      </c>
      <c r="H26" s="122"/>
    </row>
    <row r="27" spans="1:8" s="180" customFormat="1" ht="12.75" x14ac:dyDescent="0.2">
      <c r="A27" s="103"/>
      <c r="B27" s="181"/>
      <c r="C27" s="182"/>
      <c r="D27" s="182"/>
      <c r="E27" s="182"/>
      <c r="F27" s="182"/>
      <c r="G27" s="122"/>
      <c r="H27" s="122"/>
    </row>
    <row r="28" spans="1:8" s="180" customFormat="1" ht="12.75" x14ac:dyDescent="0.2">
      <c r="A28" s="55">
        <v>322</v>
      </c>
      <c r="B28" s="167" t="s">
        <v>92</v>
      </c>
      <c r="C28" s="53">
        <v>3223571.15</v>
      </c>
      <c r="D28" s="53">
        <v>3610000</v>
      </c>
      <c r="E28" s="53">
        <v>4104000</v>
      </c>
      <c r="F28" s="776">
        <f>F29+F30+F31+F32+F33+F34</f>
        <v>4096238</v>
      </c>
      <c r="G28" s="49">
        <f t="shared" ref="G28:G34" si="1">F28/C28</f>
        <v>1.2707143132237053</v>
      </c>
      <c r="H28" s="49">
        <f>F28/E28</f>
        <v>0.99810867446393758</v>
      </c>
    </row>
    <row r="29" spans="1:8" s="180" customFormat="1" ht="25.5" x14ac:dyDescent="0.2">
      <c r="A29" s="103">
        <v>3221</v>
      </c>
      <c r="B29" s="183" t="s">
        <v>93</v>
      </c>
      <c r="C29" s="182">
        <v>229100.9</v>
      </c>
      <c r="D29" s="182"/>
      <c r="E29" s="182"/>
      <c r="F29" s="182">
        <v>257672</v>
      </c>
      <c r="G29" s="122">
        <f t="shared" si="1"/>
        <v>1.1247096803198939</v>
      </c>
      <c r="H29" s="122"/>
    </row>
    <row r="30" spans="1:8" s="180" customFormat="1" ht="12.75" x14ac:dyDescent="0.2">
      <c r="A30" s="103">
        <v>3222</v>
      </c>
      <c r="B30" s="181" t="s">
        <v>94</v>
      </c>
      <c r="C30" s="182">
        <v>705425.45</v>
      </c>
      <c r="D30" s="182"/>
      <c r="E30" s="182"/>
      <c r="F30" s="182">
        <v>758297</v>
      </c>
      <c r="G30" s="122">
        <f t="shared" si="1"/>
        <v>1.0749498759932747</v>
      </c>
      <c r="H30" s="122"/>
    </row>
    <row r="31" spans="1:8" s="180" customFormat="1" ht="12.75" x14ac:dyDescent="0.2">
      <c r="A31" s="103">
        <v>3223</v>
      </c>
      <c r="B31" s="181" t="s">
        <v>95</v>
      </c>
      <c r="C31" s="182">
        <v>2119600.69</v>
      </c>
      <c r="D31" s="182"/>
      <c r="E31" s="182"/>
      <c r="F31" s="182">
        <v>2682998</v>
      </c>
      <c r="G31" s="122">
        <f t="shared" si="1"/>
        <v>1.2658035132079524</v>
      </c>
      <c r="H31" s="122"/>
    </row>
    <row r="32" spans="1:8" s="180" customFormat="1" ht="38.25" x14ac:dyDescent="0.2">
      <c r="A32" s="103">
        <v>3224</v>
      </c>
      <c r="B32" s="183" t="s">
        <v>353</v>
      </c>
      <c r="C32" s="182">
        <v>122054.11</v>
      </c>
      <c r="D32" s="182"/>
      <c r="E32" s="182"/>
      <c r="F32" s="182">
        <v>189223</v>
      </c>
      <c r="G32" s="122">
        <f t="shared" si="1"/>
        <v>1.5503205914163809</v>
      </c>
      <c r="H32" s="122"/>
    </row>
    <row r="33" spans="1:8" s="180" customFormat="1" ht="12.75" x14ac:dyDescent="0.2">
      <c r="A33" s="103">
        <v>3225</v>
      </c>
      <c r="B33" s="181" t="s">
        <v>96</v>
      </c>
      <c r="C33" s="182">
        <v>19507</v>
      </c>
      <c r="D33" s="182"/>
      <c r="E33" s="182"/>
      <c r="F33" s="182">
        <v>36977</v>
      </c>
      <c r="G33" s="122">
        <f t="shared" si="1"/>
        <v>1.8955759470959144</v>
      </c>
      <c r="H33" s="122"/>
    </row>
    <row r="34" spans="1:8" s="180" customFormat="1" ht="27" customHeight="1" x14ac:dyDescent="0.2">
      <c r="A34" s="103">
        <v>3227</v>
      </c>
      <c r="B34" s="183" t="s">
        <v>148</v>
      </c>
      <c r="C34" s="182">
        <v>27883</v>
      </c>
      <c r="D34" s="182"/>
      <c r="E34" s="182"/>
      <c r="F34" s="307">
        <v>171071</v>
      </c>
      <c r="G34" s="122">
        <f t="shared" si="1"/>
        <v>6.1353154251694582</v>
      </c>
      <c r="H34" s="122"/>
    </row>
    <row r="35" spans="1:8" s="180" customFormat="1" ht="12.75" x14ac:dyDescent="0.2">
      <c r="A35" s="103"/>
      <c r="B35" s="181"/>
      <c r="C35" s="182"/>
      <c r="D35" s="182"/>
      <c r="E35" s="182"/>
      <c r="F35" s="182"/>
      <c r="G35" s="122"/>
      <c r="H35" s="122"/>
    </row>
    <row r="36" spans="1:8" s="180" customFormat="1" ht="12.75" x14ac:dyDescent="0.2">
      <c r="A36" s="55">
        <v>323</v>
      </c>
      <c r="B36" s="170" t="s">
        <v>97</v>
      </c>
      <c r="C36" s="53">
        <v>5825034.9500000002</v>
      </c>
      <c r="D36" s="53">
        <v>10315000</v>
      </c>
      <c r="E36" s="53">
        <v>10987000</v>
      </c>
      <c r="F36" s="53">
        <f>F37+F38+F39+F40+F41+F42+F43+F44+F45</f>
        <v>8448131</v>
      </c>
      <c r="G36" s="49">
        <f t="shared" ref="G36:G45" si="2">F36/C36</f>
        <v>1.4503142165696361</v>
      </c>
      <c r="H36" s="49">
        <f>F36/E36</f>
        <v>0.7689206334759261</v>
      </c>
    </row>
    <row r="37" spans="1:8" s="180" customFormat="1" ht="12.75" x14ac:dyDescent="0.2">
      <c r="A37" s="103">
        <v>3231</v>
      </c>
      <c r="B37" s="181" t="s">
        <v>98</v>
      </c>
      <c r="C37" s="182">
        <v>230902.68</v>
      </c>
      <c r="D37" s="182"/>
      <c r="E37" s="182"/>
      <c r="F37" s="182">
        <v>218056</v>
      </c>
      <c r="G37" s="122">
        <f t="shared" si="2"/>
        <v>0.94436322696644326</v>
      </c>
      <c r="H37" s="122"/>
    </row>
    <row r="38" spans="1:8" s="180" customFormat="1" ht="25.5" x14ac:dyDescent="0.2">
      <c r="A38" s="103">
        <v>3232</v>
      </c>
      <c r="B38" s="183" t="s">
        <v>210</v>
      </c>
      <c r="C38" s="182">
        <v>1615503.02</v>
      </c>
      <c r="D38" s="182"/>
      <c r="E38" s="182"/>
      <c r="F38" s="182">
        <v>2525256</v>
      </c>
      <c r="G38" s="122">
        <f t="shared" si="2"/>
        <v>1.5631391391642213</v>
      </c>
      <c r="H38" s="122"/>
    </row>
    <row r="39" spans="1:8" s="180" customFormat="1" ht="12.75" x14ac:dyDescent="0.2">
      <c r="A39" s="103">
        <v>3233</v>
      </c>
      <c r="B39" s="181" t="s">
        <v>99</v>
      </c>
      <c r="C39" s="182">
        <v>176439.75</v>
      </c>
      <c r="D39" s="182"/>
      <c r="E39" s="182"/>
      <c r="F39" s="182">
        <v>231004</v>
      </c>
      <c r="G39" s="122">
        <f t="shared" si="2"/>
        <v>1.3092514583590149</v>
      </c>
      <c r="H39" s="122"/>
    </row>
    <row r="40" spans="1:8" s="180" customFormat="1" ht="12.75" x14ac:dyDescent="0.2">
      <c r="A40" s="103">
        <v>3234</v>
      </c>
      <c r="B40" s="181" t="s">
        <v>100</v>
      </c>
      <c r="C40" s="182">
        <v>1949758.88</v>
      </c>
      <c r="D40" s="182"/>
      <c r="E40" s="182"/>
      <c r="F40" s="182">
        <v>1993504</v>
      </c>
      <c r="G40" s="122">
        <f t="shared" si="2"/>
        <v>1.0224361691328725</v>
      </c>
      <c r="H40" s="122"/>
    </row>
    <row r="41" spans="1:8" s="180" customFormat="1" ht="12.75" x14ac:dyDescent="0.2">
      <c r="A41" s="103">
        <v>3235</v>
      </c>
      <c r="B41" s="181" t="s">
        <v>344</v>
      </c>
      <c r="C41" s="182">
        <v>31134.62</v>
      </c>
      <c r="D41" s="182"/>
      <c r="E41" s="182"/>
      <c r="F41" s="182">
        <v>421874</v>
      </c>
      <c r="G41" s="122">
        <f t="shared" si="2"/>
        <v>13.549996756022717</v>
      </c>
      <c r="H41" s="122"/>
    </row>
    <row r="42" spans="1:8" s="180" customFormat="1" ht="12.75" x14ac:dyDescent="0.2">
      <c r="A42" s="103">
        <v>3236</v>
      </c>
      <c r="B42" s="181" t="s">
        <v>566</v>
      </c>
      <c r="C42" s="182">
        <v>65220</v>
      </c>
      <c r="D42" s="182"/>
      <c r="E42" s="182"/>
      <c r="F42" s="182">
        <v>67520</v>
      </c>
      <c r="G42" s="122">
        <f t="shared" si="2"/>
        <v>1.0352652560564244</v>
      </c>
      <c r="H42" s="122"/>
    </row>
    <row r="43" spans="1:8" s="180" customFormat="1" ht="12.75" x14ac:dyDescent="0.2">
      <c r="A43" s="103">
        <v>3237</v>
      </c>
      <c r="B43" s="181" t="s">
        <v>101</v>
      </c>
      <c r="C43" s="182">
        <v>1485524.52</v>
      </c>
      <c r="D43" s="182"/>
      <c r="E43" s="182"/>
      <c r="F43" s="182">
        <v>2042098</v>
      </c>
      <c r="G43" s="122">
        <f t="shared" si="2"/>
        <v>1.374664620143732</v>
      </c>
      <c r="H43" s="122"/>
    </row>
    <row r="44" spans="1:8" s="180" customFormat="1" ht="12.75" x14ac:dyDescent="0.2">
      <c r="A44" s="103">
        <v>3238</v>
      </c>
      <c r="B44" s="181" t="s">
        <v>102</v>
      </c>
      <c r="C44" s="182">
        <v>128557.4</v>
      </c>
      <c r="D44" s="182"/>
      <c r="E44" s="182"/>
      <c r="F44" s="182">
        <v>110368</v>
      </c>
      <c r="G44" s="122">
        <f t="shared" si="2"/>
        <v>0.85851145091608894</v>
      </c>
      <c r="H44" s="122"/>
    </row>
    <row r="45" spans="1:8" s="180" customFormat="1" ht="12.75" x14ac:dyDescent="0.2">
      <c r="A45" s="103">
        <v>3239</v>
      </c>
      <c r="B45" s="181" t="s">
        <v>103</v>
      </c>
      <c r="C45" s="182">
        <v>141994.07999999999</v>
      </c>
      <c r="D45" s="182"/>
      <c r="E45" s="182"/>
      <c r="F45" s="182">
        <v>838451</v>
      </c>
      <c r="G45" s="122">
        <f t="shared" si="2"/>
        <v>5.9048306802649808</v>
      </c>
      <c r="H45" s="122"/>
    </row>
    <row r="46" spans="1:8" s="180" customFormat="1" ht="12.75" x14ac:dyDescent="0.2">
      <c r="A46" s="103"/>
      <c r="B46" s="181"/>
      <c r="C46" s="182"/>
      <c r="D46" s="182"/>
      <c r="E46" s="182"/>
      <c r="F46" s="182"/>
      <c r="G46" s="122"/>
      <c r="H46" s="122"/>
    </row>
    <row r="47" spans="1:8" s="180" customFormat="1" ht="28.5" customHeight="1" x14ac:dyDescent="0.2">
      <c r="A47" s="55">
        <v>324</v>
      </c>
      <c r="B47" s="167" t="s">
        <v>354</v>
      </c>
      <c r="C47" s="53">
        <v>23828.74</v>
      </c>
      <c r="D47" s="53">
        <v>25000</v>
      </c>
      <c r="E47" s="53">
        <v>68000</v>
      </c>
      <c r="F47" s="53">
        <v>53169</v>
      </c>
      <c r="G47" s="49">
        <f>F47/C47</f>
        <v>2.2312971646843263</v>
      </c>
      <c r="H47" s="49">
        <f>F47/E47</f>
        <v>0.78189705882352944</v>
      </c>
    </row>
    <row r="48" spans="1:8" s="180" customFormat="1" ht="25.5" x14ac:dyDescent="0.2">
      <c r="A48" s="103">
        <v>3241</v>
      </c>
      <c r="B48" s="183" t="s">
        <v>354</v>
      </c>
      <c r="C48" s="182">
        <v>23828.74</v>
      </c>
      <c r="D48" s="182"/>
      <c r="E48" s="182"/>
      <c r="F48" s="182">
        <v>53169</v>
      </c>
      <c r="G48" s="122">
        <f>F48/C48</f>
        <v>2.2312971646843263</v>
      </c>
      <c r="H48" s="122"/>
    </row>
    <row r="49" spans="1:8" s="180" customFormat="1" ht="12.75" x14ac:dyDescent="0.2">
      <c r="A49" s="103"/>
      <c r="B49" s="181"/>
      <c r="C49" s="182"/>
      <c r="D49" s="182"/>
      <c r="E49" s="182"/>
      <c r="F49" s="182"/>
      <c r="G49" s="122"/>
      <c r="H49" s="122"/>
    </row>
    <row r="50" spans="1:8" s="180" customFormat="1" ht="12.75" x14ac:dyDescent="0.2">
      <c r="A50" s="55">
        <v>329</v>
      </c>
      <c r="B50" s="167" t="s">
        <v>104</v>
      </c>
      <c r="C50" s="53">
        <v>2027523.23</v>
      </c>
      <c r="D50" s="53">
        <v>1810000</v>
      </c>
      <c r="E50" s="53">
        <v>2090000</v>
      </c>
      <c r="F50" s="776">
        <f>F51+F52+F53+F54+F55+F56</f>
        <v>2048436</v>
      </c>
      <c r="G50" s="49">
        <f t="shared" ref="G50:G56" si="3">F50/C50</f>
        <v>1.0103144416254111</v>
      </c>
      <c r="H50" s="49">
        <f>F50/E50</f>
        <v>0.98011291866028705</v>
      </c>
    </row>
    <row r="51" spans="1:8" s="180" customFormat="1" ht="25.5" x14ac:dyDescent="0.2">
      <c r="A51" s="103">
        <v>3291</v>
      </c>
      <c r="B51" s="183" t="s">
        <v>105</v>
      </c>
      <c r="C51" s="182">
        <v>721365.97</v>
      </c>
      <c r="D51" s="182"/>
      <c r="E51" s="182"/>
      <c r="F51" s="182">
        <v>522675</v>
      </c>
      <c r="G51" s="122">
        <f t="shared" si="3"/>
        <v>0.72456287340529801</v>
      </c>
      <c r="H51" s="122"/>
    </row>
    <row r="52" spans="1:8" s="180" customFormat="1" ht="12.75" x14ac:dyDescent="0.2">
      <c r="A52" s="103">
        <v>3292</v>
      </c>
      <c r="B52" s="183" t="s">
        <v>106</v>
      </c>
      <c r="C52" s="182">
        <v>178110.91</v>
      </c>
      <c r="D52" s="182"/>
      <c r="E52" s="182"/>
      <c r="F52" s="182">
        <v>167275</v>
      </c>
      <c r="G52" s="122">
        <f t="shared" si="3"/>
        <v>0.93916200866078337</v>
      </c>
      <c r="H52" s="122"/>
    </row>
    <row r="53" spans="1:8" s="180" customFormat="1" ht="12.75" x14ac:dyDescent="0.2">
      <c r="A53" s="103">
        <v>3293</v>
      </c>
      <c r="B53" s="183" t="s">
        <v>107</v>
      </c>
      <c r="C53" s="182">
        <v>344788.09</v>
      </c>
      <c r="D53" s="182"/>
      <c r="E53" s="182"/>
      <c r="F53" s="182">
        <v>308151</v>
      </c>
      <c r="G53" s="122">
        <f t="shared" si="3"/>
        <v>0.8937402681165697</v>
      </c>
      <c r="H53" s="122"/>
    </row>
    <row r="54" spans="1:8" s="180" customFormat="1" ht="12.75" x14ac:dyDescent="0.2">
      <c r="A54" s="103">
        <v>3295</v>
      </c>
      <c r="B54" s="183" t="s">
        <v>180</v>
      </c>
      <c r="C54" s="182">
        <v>14655.42</v>
      </c>
      <c r="D54" s="182"/>
      <c r="E54" s="182"/>
      <c r="F54" s="182">
        <v>42646</v>
      </c>
      <c r="G54" s="122">
        <f t="shared" si="3"/>
        <v>2.9099131925253592</v>
      </c>
      <c r="H54" s="122"/>
    </row>
    <row r="55" spans="1:8" s="180" customFormat="1" ht="12.75" x14ac:dyDescent="0.2">
      <c r="A55" s="103">
        <v>3296</v>
      </c>
      <c r="B55" s="183" t="s">
        <v>341</v>
      </c>
      <c r="C55" s="182">
        <v>9588</v>
      </c>
      <c r="D55" s="182"/>
      <c r="E55" s="182"/>
      <c r="F55" s="182">
        <v>10196</v>
      </c>
      <c r="G55" s="122">
        <f t="shared" si="3"/>
        <v>1.0634125990821861</v>
      </c>
      <c r="H55" s="122"/>
    </row>
    <row r="56" spans="1:8" s="180" customFormat="1" ht="25.5" x14ac:dyDescent="0.2">
      <c r="A56" s="103">
        <v>3299</v>
      </c>
      <c r="B56" s="183" t="s">
        <v>108</v>
      </c>
      <c r="C56" s="182">
        <v>759014.84</v>
      </c>
      <c r="D56" s="182"/>
      <c r="E56" s="182"/>
      <c r="F56" s="182">
        <v>997493</v>
      </c>
      <c r="G56" s="122">
        <f t="shared" si="3"/>
        <v>1.3141943311674908</v>
      </c>
      <c r="H56" s="122"/>
    </row>
    <row r="57" spans="1:8" s="180" customFormat="1" ht="12.75" x14ac:dyDescent="0.2">
      <c r="A57" s="11"/>
      <c r="B57" s="186"/>
      <c r="C57" s="116"/>
      <c r="D57" s="116"/>
      <c r="E57" s="116"/>
      <c r="F57" s="116"/>
      <c r="G57" s="185"/>
      <c r="H57" s="185"/>
    </row>
    <row r="58" spans="1:8" ht="15.75" x14ac:dyDescent="0.25">
      <c r="A58" s="165">
        <v>34</v>
      </c>
      <c r="B58" s="168" t="s">
        <v>109</v>
      </c>
      <c r="C58" s="114">
        <v>966647.03</v>
      </c>
      <c r="D58" s="114">
        <f>D59</f>
        <v>235000</v>
      </c>
      <c r="E58" s="114">
        <f>E59</f>
        <v>226000</v>
      </c>
      <c r="F58" s="114">
        <f>F59</f>
        <v>148252</v>
      </c>
      <c r="G58" s="187">
        <f>F58/C58</f>
        <v>0.15336725340168891</v>
      </c>
      <c r="H58" s="187">
        <f>F58/E58</f>
        <v>0.65598230088495579</v>
      </c>
    </row>
    <row r="59" spans="1:8" s="180" customFormat="1" ht="12.75" x14ac:dyDescent="0.2">
      <c r="A59" s="55">
        <v>343</v>
      </c>
      <c r="B59" s="167" t="s">
        <v>110</v>
      </c>
      <c r="C59" s="53">
        <v>966647.03</v>
      </c>
      <c r="D59" s="53">
        <v>235000</v>
      </c>
      <c r="E59" s="53">
        <v>226000</v>
      </c>
      <c r="F59" s="53">
        <f>F60+F61+F62</f>
        <v>148252</v>
      </c>
      <c r="G59" s="49">
        <f>F59/C59</f>
        <v>0.15336725340168891</v>
      </c>
      <c r="H59" s="49">
        <f>F59/E59</f>
        <v>0.65598230088495579</v>
      </c>
    </row>
    <row r="60" spans="1:8" s="180" customFormat="1" ht="25.5" x14ac:dyDescent="0.2">
      <c r="A60" s="103">
        <v>3431</v>
      </c>
      <c r="B60" s="183" t="s">
        <v>111</v>
      </c>
      <c r="C60" s="182">
        <v>164060.13</v>
      </c>
      <c r="D60" s="182"/>
      <c r="E60" s="182"/>
      <c r="F60" s="182">
        <v>148183</v>
      </c>
      <c r="G60" s="122">
        <f>F60/C60</f>
        <v>0.90322371437838067</v>
      </c>
      <c r="H60" s="122"/>
    </row>
    <row r="61" spans="1:8" s="180" customFormat="1" ht="12.75" x14ac:dyDescent="0.2">
      <c r="A61" s="103">
        <v>3433</v>
      </c>
      <c r="B61" s="183" t="s">
        <v>112</v>
      </c>
      <c r="C61" s="182">
        <v>499088.01</v>
      </c>
      <c r="D61" s="182"/>
      <c r="E61" s="182"/>
      <c r="F61" s="182">
        <v>69</v>
      </c>
      <c r="G61" s="122">
        <f>F61/C61</f>
        <v>1.3825216919156202E-4</v>
      </c>
      <c r="H61" s="122"/>
    </row>
    <row r="62" spans="1:8" s="180" customFormat="1" ht="25.5" x14ac:dyDescent="0.2">
      <c r="A62" s="103">
        <v>3434</v>
      </c>
      <c r="B62" s="183" t="s">
        <v>113</v>
      </c>
      <c r="C62" s="182">
        <v>303498.89</v>
      </c>
      <c r="D62" s="182"/>
      <c r="E62" s="182"/>
      <c r="F62" s="182">
        <v>0</v>
      </c>
      <c r="G62" s="122">
        <v>0</v>
      </c>
      <c r="H62" s="122"/>
    </row>
    <row r="63" spans="1:8" s="180" customFormat="1" ht="12.75" x14ac:dyDescent="0.2">
      <c r="A63" s="14"/>
      <c r="B63" s="157"/>
      <c r="C63" s="116"/>
      <c r="D63" s="116"/>
      <c r="E63" s="116"/>
      <c r="F63" s="116"/>
      <c r="G63" s="185"/>
      <c r="H63" s="185"/>
    </row>
    <row r="64" spans="1:8" ht="15.75" x14ac:dyDescent="0.25">
      <c r="A64" s="165">
        <v>35</v>
      </c>
      <c r="B64" s="166" t="s">
        <v>114</v>
      </c>
      <c r="C64" s="114">
        <v>228897.32</v>
      </c>
      <c r="D64" s="114">
        <f>D65+D67</f>
        <v>950000</v>
      </c>
      <c r="E64" s="114">
        <f>E65+E67</f>
        <v>928000</v>
      </c>
      <c r="F64" s="114">
        <f>F65+F67</f>
        <v>894865.52</v>
      </c>
      <c r="G64" s="187">
        <f t="shared" ref="G64:G69" si="4">F64/C64</f>
        <v>3.9094626359102849</v>
      </c>
      <c r="H64" s="187">
        <f>F64/E64</f>
        <v>0.96429474137931037</v>
      </c>
    </row>
    <row r="65" spans="1:59" s="180" customFormat="1" ht="25.5" x14ac:dyDescent="0.2">
      <c r="A65" s="55">
        <v>351</v>
      </c>
      <c r="B65" s="167" t="s">
        <v>115</v>
      </c>
      <c r="C65" s="53">
        <v>90000</v>
      </c>
      <c r="D65" s="53">
        <v>90000</v>
      </c>
      <c r="E65" s="53">
        <v>90000</v>
      </c>
      <c r="F65" s="53">
        <v>90000</v>
      </c>
      <c r="G65" s="49">
        <f t="shared" si="4"/>
        <v>1</v>
      </c>
      <c r="H65" s="49">
        <f>F65/E65</f>
        <v>1</v>
      </c>
    </row>
    <row r="66" spans="1:59" s="180" customFormat="1" ht="25.5" x14ac:dyDescent="0.2">
      <c r="A66" s="103">
        <v>3512</v>
      </c>
      <c r="B66" s="183" t="s">
        <v>115</v>
      </c>
      <c r="C66" s="182">
        <v>90000</v>
      </c>
      <c r="D66" s="182"/>
      <c r="E66" s="182"/>
      <c r="F66" s="182">
        <v>90000</v>
      </c>
      <c r="G66" s="122">
        <f t="shared" si="4"/>
        <v>1</v>
      </c>
      <c r="H66" s="122"/>
    </row>
    <row r="67" spans="1:59" s="180" customFormat="1" ht="38.25" x14ac:dyDescent="0.2">
      <c r="A67" s="55">
        <v>352</v>
      </c>
      <c r="B67" s="167" t="s">
        <v>355</v>
      </c>
      <c r="C67" s="53">
        <v>138897.32</v>
      </c>
      <c r="D67" s="53">
        <v>860000</v>
      </c>
      <c r="E67" s="53">
        <v>838000</v>
      </c>
      <c r="F67" s="53">
        <f>F68+F69</f>
        <v>804865.52</v>
      </c>
      <c r="G67" s="49">
        <f t="shared" si="4"/>
        <v>5.7946799837462661</v>
      </c>
      <c r="H67" s="49">
        <f>F67/E67</f>
        <v>0.96046004773269689</v>
      </c>
    </row>
    <row r="68" spans="1:59" s="180" customFormat="1" ht="38.25" x14ac:dyDescent="0.2">
      <c r="A68" s="103">
        <v>3522</v>
      </c>
      <c r="B68" s="183" t="s">
        <v>356</v>
      </c>
      <c r="C68" s="182">
        <v>70000</v>
      </c>
      <c r="D68" s="182"/>
      <c r="E68" s="182"/>
      <c r="F68" s="182">
        <v>70000</v>
      </c>
      <c r="G68" s="122">
        <f t="shared" si="4"/>
        <v>1</v>
      </c>
      <c r="H68" s="122"/>
    </row>
    <row r="69" spans="1:59" s="180" customFormat="1" ht="25.5" x14ac:dyDescent="0.2">
      <c r="A69" s="103">
        <v>3523</v>
      </c>
      <c r="B69" s="183" t="s">
        <v>378</v>
      </c>
      <c r="C69" s="182">
        <v>68897.320000000007</v>
      </c>
      <c r="D69" s="182"/>
      <c r="E69" s="182"/>
      <c r="F69" s="182">
        <v>734865.52</v>
      </c>
      <c r="G69" s="122">
        <f t="shared" si="4"/>
        <v>10.666097316992881</v>
      </c>
      <c r="H69" s="122"/>
    </row>
    <row r="70" spans="1:59" s="180" customFormat="1" ht="12.75" x14ac:dyDescent="0.2">
      <c r="A70" s="103"/>
      <c r="B70" s="183"/>
      <c r="C70" s="182"/>
      <c r="D70" s="182"/>
      <c r="E70" s="182"/>
      <c r="F70" s="182"/>
      <c r="G70" s="122"/>
      <c r="H70" s="122"/>
    </row>
    <row r="71" spans="1:59" s="188" customFormat="1" ht="31.5" x14ac:dyDescent="0.25">
      <c r="A71" s="165">
        <v>36</v>
      </c>
      <c r="B71" s="166" t="s">
        <v>349</v>
      </c>
      <c r="C71" s="114">
        <v>262101.17</v>
      </c>
      <c r="D71" s="114">
        <f>D72+D74+D76</f>
        <v>2312000</v>
      </c>
      <c r="E71" s="114">
        <f>E72+E74+E76</f>
        <v>2240000</v>
      </c>
      <c r="F71" s="114">
        <f>F72+F74+F76</f>
        <v>578781.18999999994</v>
      </c>
      <c r="G71" s="187">
        <f>F71/C71</f>
        <v>2.2082358121484154</v>
      </c>
      <c r="H71" s="187">
        <f>F71/E71</f>
        <v>0.25838445982142855</v>
      </c>
    </row>
    <row r="72" spans="1:59" s="269" customFormat="1" ht="20.25" customHeight="1" x14ac:dyDescent="0.2">
      <c r="A72" s="55">
        <v>363</v>
      </c>
      <c r="B72" s="167" t="s">
        <v>345</v>
      </c>
      <c r="C72" s="53">
        <v>0</v>
      </c>
      <c r="D72" s="53">
        <v>0</v>
      </c>
      <c r="E72" s="53">
        <v>0</v>
      </c>
      <c r="F72" s="53">
        <v>0</v>
      </c>
      <c r="G72" s="49">
        <v>0</v>
      </c>
      <c r="H72" s="49">
        <v>0</v>
      </c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0"/>
      <c r="AJ72" s="180"/>
      <c r="AK72" s="180"/>
      <c r="AL72" s="180"/>
      <c r="AM72" s="180"/>
      <c r="AN72" s="180"/>
      <c r="AO72" s="180"/>
      <c r="AP72" s="180"/>
      <c r="AQ72" s="180"/>
      <c r="AR72" s="180"/>
      <c r="AS72" s="180"/>
      <c r="AT72" s="180"/>
      <c r="AU72" s="180"/>
      <c r="AV72" s="180"/>
      <c r="AW72" s="180"/>
      <c r="AX72" s="180"/>
      <c r="AY72" s="180"/>
      <c r="AZ72" s="180"/>
      <c r="BA72" s="180"/>
      <c r="BB72" s="180"/>
      <c r="BC72" s="180"/>
      <c r="BD72" s="180"/>
      <c r="BE72" s="180"/>
      <c r="BF72" s="180"/>
      <c r="BG72" s="180"/>
    </row>
    <row r="73" spans="1:59" s="180" customFormat="1" ht="23.25" customHeight="1" x14ac:dyDescent="0.2">
      <c r="A73" s="14">
        <v>3631</v>
      </c>
      <c r="B73" s="157" t="s">
        <v>379</v>
      </c>
      <c r="C73" s="26">
        <v>0</v>
      </c>
      <c r="D73" s="26"/>
      <c r="E73" s="26"/>
      <c r="F73" s="26">
        <v>0</v>
      </c>
      <c r="G73" s="270">
        <v>0</v>
      </c>
      <c r="H73" s="270"/>
    </row>
    <row r="74" spans="1:59" s="180" customFormat="1" ht="25.5" x14ac:dyDescent="0.2">
      <c r="A74" s="55">
        <v>366</v>
      </c>
      <c r="B74" s="167" t="s">
        <v>435</v>
      </c>
      <c r="C74" s="53">
        <v>90577</v>
      </c>
      <c r="D74" s="53">
        <v>110000</v>
      </c>
      <c r="E74" s="53">
        <v>107000</v>
      </c>
      <c r="F74" s="53">
        <v>93265</v>
      </c>
      <c r="G74" s="49">
        <v>0</v>
      </c>
      <c r="H74" s="49">
        <v>0</v>
      </c>
    </row>
    <row r="75" spans="1:59" s="180" customFormat="1" ht="24.75" customHeight="1" x14ac:dyDescent="0.2">
      <c r="A75" s="14">
        <v>3661</v>
      </c>
      <c r="B75" s="157" t="s">
        <v>350</v>
      </c>
      <c r="C75" s="46">
        <v>90577</v>
      </c>
      <c r="D75" s="46"/>
      <c r="E75" s="46"/>
      <c r="F75" s="46">
        <v>93265</v>
      </c>
      <c r="G75" s="185">
        <v>0</v>
      </c>
      <c r="H75" s="185"/>
    </row>
    <row r="76" spans="1:59" s="180" customFormat="1" ht="25.5" x14ac:dyDescent="0.2">
      <c r="A76" s="55">
        <v>368</v>
      </c>
      <c r="B76" s="167" t="s">
        <v>506</v>
      </c>
      <c r="C76" s="212">
        <v>171524.17</v>
      </c>
      <c r="D76" s="212">
        <v>2202000</v>
      </c>
      <c r="E76" s="212">
        <v>2133000</v>
      </c>
      <c r="F76" s="212">
        <v>485516.19</v>
      </c>
      <c r="G76" s="271">
        <f>F76/C76</f>
        <v>2.8305992677300229</v>
      </c>
      <c r="H76" s="271">
        <f>F76/E76</f>
        <v>0.22762127988748243</v>
      </c>
    </row>
    <row r="77" spans="1:59" s="180" customFormat="1" ht="25.5" x14ac:dyDescent="0.2">
      <c r="A77" s="14">
        <v>3681</v>
      </c>
      <c r="B77" s="157" t="s">
        <v>595</v>
      </c>
      <c r="C77" s="46">
        <v>171524.17</v>
      </c>
      <c r="D77" s="46"/>
      <c r="E77" s="46"/>
      <c r="F77" s="46">
        <v>485516.19</v>
      </c>
      <c r="G77" s="185">
        <f>F77/C77</f>
        <v>2.8305992677300229</v>
      </c>
      <c r="H77" s="185"/>
    </row>
    <row r="78" spans="1:59" s="180" customFormat="1" ht="12.75" x14ac:dyDescent="0.2">
      <c r="A78" s="14"/>
      <c r="B78" s="157"/>
      <c r="C78" s="46"/>
      <c r="D78" s="46"/>
      <c r="E78" s="46"/>
      <c r="F78" s="46"/>
      <c r="G78" s="185"/>
      <c r="H78" s="185"/>
    </row>
    <row r="79" spans="1:59" s="180" customFormat="1" ht="31.5" x14ac:dyDescent="0.25">
      <c r="A79" s="165">
        <v>37</v>
      </c>
      <c r="B79" s="166" t="s">
        <v>116</v>
      </c>
      <c r="C79" s="114">
        <v>4871273.6900000004</v>
      </c>
      <c r="D79" s="114">
        <v>5380000</v>
      </c>
      <c r="E79" s="114">
        <f>E80</f>
        <v>5711000</v>
      </c>
      <c r="F79" s="114">
        <f>F80</f>
        <v>4937525.01</v>
      </c>
      <c r="G79" s="187">
        <f>F79/C79</f>
        <v>1.0136004101218956</v>
      </c>
      <c r="H79" s="187">
        <f>F79/E79</f>
        <v>0.86456400105060405</v>
      </c>
    </row>
    <row r="80" spans="1:59" s="180" customFormat="1" ht="25.5" x14ac:dyDescent="0.2">
      <c r="A80" s="55">
        <v>372</v>
      </c>
      <c r="B80" s="167" t="s">
        <v>116</v>
      </c>
      <c r="C80" s="53">
        <v>4871273.6900000004</v>
      </c>
      <c r="D80" s="53">
        <v>5380000</v>
      </c>
      <c r="E80" s="53">
        <v>5711000</v>
      </c>
      <c r="F80" s="53">
        <f>F81+F82</f>
        <v>4937525.01</v>
      </c>
      <c r="G80" s="49">
        <f>F80/C80</f>
        <v>1.0136004101218956</v>
      </c>
      <c r="H80" s="49">
        <f>F80/E80</f>
        <v>0.86456400105060405</v>
      </c>
    </row>
    <row r="81" spans="1:8" ht="26.25" x14ac:dyDescent="0.25">
      <c r="A81" s="103">
        <v>3721</v>
      </c>
      <c r="B81" s="183" t="s">
        <v>117</v>
      </c>
      <c r="C81" s="182">
        <v>4103063.29</v>
      </c>
      <c r="D81" s="182"/>
      <c r="E81" s="182"/>
      <c r="F81" s="182">
        <v>2026461.85</v>
      </c>
      <c r="G81" s="122">
        <f>F81/C81</f>
        <v>0.49388998091716008</v>
      </c>
      <c r="H81" s="122"/>
    </row>
    <row r="82" spans="1:8" s="180" customFormat="1" ht="25.5" x14ac:dyDescent="0.2">
      <c r="A82" s="103">
        <v>3722</v>
      </c>
      <c r="B82" s="183" t="s">
        <v>118</v>
      </c>
      <c r="C82" s="182">
        <v>768210.4</v>
      </c>
      <c r="D82" s="182"/>
      <c r="E82" s="182"/>
      <c r="F82" s="182">
        <v>2911063.16</v>
      </c>
      <c r="G82" s="122">
        <f>F82/C82</f>
        <v>3.7894086828295999</v>
      </c>
      <c r="H82" s="122"/>
    </row>
    <row r="83" spans="1:8" s="180" customFormat="1" ht="12.75" x14ac:dyDescent="0.2">
      <c r="A83" s="14"/>
      <c r="B83" s="157"/>
      <c r="C83" s="116"/>
      <c r="D83" s="116"/>
      <c r="E83" s="116"/>
      <c r="F83" s="116"/>
      <c r="G83" s="185"/>
      <c r="H83" s="185"/>
    </row>
    <row r="84" spans="1:8" s="180" customFormat="1" ht="15.75" x14ac:dyDescent="0.25">
      <c r="A84" s="165">
        <v>38</v>
      </c>
      <c r="B84" s="166" t="s">
        <v>119</v>
      </c>
      <c r="C84" s="114">
        <v>10484831.380000001</v>
      </c>
      <c r="D84" s="114">
        <f>D85+D90+D92+D95+D97</f>
        <v>17416000</v>
      </c>
      <c r="E84" s="114">
        <f>E85+E90+E92+E95+E97</f>
        <v>20725000</v>
      </c>
      <c r="F84" s="114">
        <f>F85+F90+F92+F95+F97</f>
        <v>15157463.559999999</v>
      </c>
      <c r="G84" s="187">
        <f>F84/C84</f>
        <v>1.4456563973849998</v>
      </c>
      <c r="H84" s="187">
        <f>F84/E84</f>
        <v>0.73136132979493362</v>
      </c>
    </row>
    <row r="85" spans="1:8" s="188" customFormat="1" ht="15.75" x14ac:dyDescent="0.25">
      <c r="A85" s="267">
        <v>381</v>
      </c>
      <c r="B85" s="309" t="s">
        <v>120</v>
      </c>
      <c r="C85" s="189">
        <v>9545840.9800000004</v>
      </c>
      <c r="D85" s="189">
        <v>8976000</v>
      </c>
      <c r="E85" s="189">
        <v>9499000</v>
      </c>
      <c r="F85" s="189">
        <f>F86+F87+F88</f>
        <v>9509667.6500000004</v>
      </c>
      <c r="G85" s="190">
        <f>F85/C85</f>
        <v>0.99621056645760298</v>
      </c>
      <c r="H85" s="190">
        <f>F85/E85</f>
        <v>1.0011230287398674</v>
      </c>
    </row>
    <row r="86" spans="1:8" s="180" customFormat="1" ht="12.75" x14ac:dyDescent="0.2">
      <c r="A86" s="103">
        <v>3811</v>
      </c>
      <c r="B86" s="183" t="s">
        <v>121</v>
      </c>
      <c r="C86" s="182">
        <v>9413920.7400000002</v>
      </c>
      <c r="D86" s="182"/>
      <c r="E86" s="182"/>
      <c r="F86" s="182">
        <v>8781942.6500000004</v>
      </c>
      <c r="G86" s="122">
        <f>F86/C86</f>
        <v>0.93286770651098561</v>
      </c>
      <c r="H86" s="122"/>
    </row>
    <row r="87" spans="1:8" s="180" customFormat="1" ht="12.75" x14ac:dyDescent="0.2">
      <c r="A87" s="103">
        <v>3812</v>
      </c>
      <c r="B87" s="183" t="s">
        <v>712</v>
      </c>
      <c r="C87" s="182">
        <v>0</v>
      </c>
      <c r="D87" s="182"/>
      <c r="E87" s="182"/>
      <c r="F87" s="182">
        <v>18000</v>
      </c>
      <c r="G87" s="122">
        <v>0</v>
      </c>
      <c r="H87" s="122"/>
    </row>
    <row r="88" spans="1:8" s="180" customFormat="1" ht="12.75" x14ac:dyDescent="0.2">
      <c r="A88" s="103">
        <v>3813</v>
      </c>
      <c r="B88" s="183" t="s">
        <v>590</v>
      </c>
      <c r="C88" s="182">
        <v>131920.24</v>
      </c>
      <c r="D88" s="182"/>
      <c r="E88" s="182"/>
      <c r="F88" s="182">
        <v>709725</v>
      </c>
      <c r="G88" s="122">
        <f>F88/C88</f>
        <v>5.379955342713143</v>
      </c>
      <c r="H88" s="122"/>
    </row>
    <row r="89" spans="1:8" s="180" customFormat="1" ht="12.75" x14ac:dyDescent="0.2">
      <c r="A89" s="103"/>
      <c r="B89" s="183"/>
      <c r="C89" s="182"/>
      <c r="D89" s="182"/>
      <c r="E89" s="182"/>
      <c r="F89" s="182"/>
      <c r="G89" s="122"/>
      <c r="H89" s="122"/>
    </row>
    <row r="90" spans="1:8" s="180" customFormat="1" ht="15.75" x14ac:dyDescent="0.25">
      <c r="A90" s="267">
        <v>382</v>
      </c>
      <c r="B90" s="309" t="s">
        <v>122</v>
      </c>
      <c r="C90" s="189">
        <v>546574.5</v>
      </c>
      <c r="D90" s="189">
        <v>6490000</v>
      </c>
      <c r="E90" s="189">
        <v>5582000</v>
      </c>
      <c r="F90" s="189">
        <v>1256368.96</v>
      </c>
      <c r="G90" s="190">
        <f>F90/C90</f>
        <v>2.2986234447454099</v>
      </c>
      <c r="H90" s="190">
        <f>F90/E90</f>
        <v>0.2250750555356503</v>
      </c>
    </row>
    <row r="91" spans="1:8" s="188" customFormat="1" ht="26.25" x14ac:dyDescent="0.25">
      <c r="A91" s="103">
        <v>3821</v>
      </c>
      <c r="B91" s="183" t="s">
        <v>123</v>
      </c>
      <c r="C91" s="182">
        <v>546574.5</v>
      </c>
      <c r="D91" s="182"/>
      <c r="E91" s="182"/>
      <c r="F91" s="182">
        <v>1256368.96</v>
      </c>
      <c r="G91" s="122">
        <f>F91/C91</f>
        <v>2.2986234447454099</v>
      </c>
      <c r="H91" s="122"/>
    </row>
    <row r="92" spans="1:8" s="188" customFormat="1" ht="15.75" x14ac:dyDescent="0.25">
      <c r="A92" s="267">
        <v>383</v>
      </c>
      <c r="B92" s="309" t="s">
        <v>596</v>
      </c>
      <c r="C92" s="189">
        <v>10029.36</v>
      </c>
      <c r="D92" s="189">
        <v>0</v>
      </c>
      <c r="E92" s="189">
        <v>340000</v>
      </c>
      <c r="F92" s="189">
        <v>339655</v>
      </c>
      <c r="G92" s="190">
        <f>F92/C92</f>
        <v>33.866069220767827</v>
      </c>
      <c r="H92" s="190">
        <f>F92/E92</f>
        <v>0.99898529411764703</v>
      </c>
    </row>
    <row r="93" spans="1:8" s="180" customFormat="1" ht="25.5" x14ac:dyDescent="0.2">
      <c r="A93" s="103">
        <v>3831</v>
      </c>
      <c r="B93" s="183" t="s">
        <v>562</v>
      </c>
      <c r="C93" s="182">
        <v>10029.36</v>
      </c>
      <c r="D93" s="182"/>
      <c r="E93" s="182"/>
      <c r="F93" s="182">
        <v>339655</v>
      </c>
      <c r="G93" s="122">
        <f>F93/C93</f>
        <v>33.866069220767827</v>
      </c>
      <c r="H93" s="122"/>
    </row>
    <row r="94" spans="1:8" s="180" customFormat="1" ht="12.75" x14ac:dyDescent="0.2">
      <c r="A94" s="103"/>
      <c r="B94" s="183"/>
      <c r="C94" s="182"/>
      <c r="D94" s="182"/>
      <c r="E94" s="182"/>
      <c r="F94" s="182"/>
      <c r="G94" s="122"/>
      <c r="H94" s="122"/>
    </row>
    <row r="95" spans="1:8" ht="15.75" x14ac:dyDescent="0.25">
      <c r="A95" s="267">
        <v>385</v>
      </c>
      <c r="B95" s="309" t="s">
        <v>124</v>
      </c>
      <c r="C95" s="189">
        <v>0</v>
      </c>
      <c r="D95" s="189">
        <v>250000</v>
      </c>
      <c r="E95" s="189">
        <v>250000</v>
      </c>
      <c r="F95" s="189">
        <v>0</v>
      </c>
      <c r="G95" s="190">
        <v>0</v>
      </c>
      <c r="H95" s="190">
        <v>0</v>
      </c>
    </row>
    <row r="96" spans="1:8" s="188" customFormat="1" ht="15.75" x14ac:dyDescent="0.25">
      <c r="A96" s="16"/>
      <c r="B96" s="148"/>
      <c r="C96" s="146"/>
      <c r="D96" s="146"/>
      <c r="E96" s="146"/>
      <c r="F96" s="146"/>
      <c r="G96" s="147"/>
      <c r="H96" s="147"/>
    </row>
    <row r="97" spans="1:8" s="180" customFormat="1" ht="15.75" x14ac:dyDescent="0.25">
      <c r="A97" s="267">
        <v>386</v>
      </c>
      <c r="B97" s="309" t="s">
        <v>125</v>
      </c>
      <c r="C97" s="189">
        <v>382386.54</v>
      </c>
      <c r="D97" s="189">
        <v>1700000</v>
      </c>
      <c r="E97" s="189">
        <v>5054000</v>
      </c>
      <c r="F97" s="189">
        <v>4051771.95</v>
      </c>
      <c r="G97" s="190">
        <f>F97/C97</f>
        <v>10.596010910844301</v>
      </c>
      <c r="H97" s="190">
        <f>F97/E97</f>
        <v>0.80169607241788687</v>
      </c>
    </row>
    <row r="98" spans="1:8" s="180" customFormat="1" ht="25.5" x14ac:dyDescent="0.2">
      <c r="A98" s="103">
        <v>3861</v>
      </c>
      <c r="B98" s="183" t="s">
        <v>126</v>
      </c>
      <c r="C98" s="182">
        <v>382386.54</v>
      </c>
      <c r="D98" s="182"/>
      <c r="E98" s="182"/>
      <c r="F98" s="182">
        <v>4051771.95</v>
      </c>
      <c r="G98" s="122">
        <f>F98/C98</f>
        <v>10.596010910844301</v>
      </c>
      <c r="H98" s="122"/>
    </row>
    <row r="99" spans="1:8" s="180" customFormat="1" ht="12.75" x14ac:dyDescent="0.2">
      <c r="A99" s="11"/>
      <c r="B99" s="186"/>
      <c r="C99" s="116"/>
      <c r="D99" s="116"/>
      <c r="E99" s="116"/>
      <c r="F99" s="116"/>
      <c r="G99" s="185"/>
      <c r="H99" s="185"/>
    </row>
    <row r="100" spans="1:8" ht="33" x14ac:dyDescent="0.25">
      <c r="A100" s="162">
        <v>4</v>
      </c>
      <c r="B100" s="171" t="s">
        <v>127</v>
      </c>
      <c r="C100" s="164">
        <v>8044187.0199999996</v>
      </c>
      <c r="D100" s="164">
        <f>D101+D105</f>
        <v>55670000</v>
      </c>
      <c r="E100" s="164">
        <f>E101+E105</f>
        <v>50362000</v>
      </c>
      <c r="F100" s="164">
        <f>F101+F105</f>
        <v>12856288.590000002</v>
      </c>
      <c r="G100" s="207">
        <f>F100/C100</f>
        <v>1.5982085645243989</v>
      </c>
      <c r="H100" s="207">
        <f>F100/E100</f>
        <v>0.25527756224931497</v>
      </c>
    </row>
    <row r="101" spans="1:8" s="180" customFormat="1" ht="31.5" x14ac:dyDescent="0.25">
      <c r="A101" s="165">
        <v>41</v>
      </c>
      <c r="B101" s="166" t="s">
        <v>128</v>
      </c>
      <c r="C101" s="114">
        <v>0</v>
      </c>
      <c r="D101" s="114">
        <v>4350000</v>
      </c>
      <c r="E101" s="114">
        <v>4133000</v>
      </c>
      <c r="F101" s="114">
        <v>0</v>
      </c>
      <c r="G101" s="187">
        <v>0</v>
      </c>
      <c r="H101" s="187">
        <v>0</v>
      </c>
    </row>
    <row r="102" spans="1:8" s="180" customFormat="1" ht="12.75" x14ac:dyDescent="0.2">
      <c r="A102" s="55">
        <v>411</v>
      </c>
      <c r="B102" s="167" t="s">
        <v>129</v>
      </c>
      <c r="C102" s="53">
        <v>0</v>
      </c>
      <c r="D102" s="53">
        <v>4350000</v>
      </c>
      <c r="E102" s="53">
        <v>4133000</v>
      </c>
      <c r="F102" s="53">
        <v>0</v>
      </c>
      <c r="G102" s="49">
        <v>0</v>
      </c>
      <c r="H102" s="49">
        <v>0</v>
      </c>
    </row>
    <row r="103" spans="1:8" s="180" customFormat="1" ht="12.75" x14ac:dyDescent="0.2">
      <c r="A103" s="103">
        <v>4111</v>
      </c>
      <c r="B103" s="183" t="s">
        <v>58</v>
      </c>
      <c r="C103" s="182"/>
      <c r="D103" s="182"/>
      <c r="E103" s="182"/>
      <c r="F103" s="182">
        <v>0</v>
      </c>
      <c r="G103" s="122"/>
      <c r="H103" s="122"/>
    </row>
    <row r="104" spans="1:8" s="180" customFormat="1" ht="12.75" x14ac:dyDescent="0.2">
      <c r="A104" s="14"/>
      <c r="B104" s="157"/>
      <c r="C104" s="116"/>
      <c r="D104" s="116"/>
      <c r="E104" s="116"/>
      <c r="F104" s="116"/>
      <c r="G104" s="185"/>
      <c r="H104" s="185"/>
    </row>
    <row r="105" spans="1:8" s="180" customFormat="1" ht="47.25" x14ac:dyDescent="0.25">
      <c r="A105" s="165">
        <v>42</v>
      </c>
      <c r="B105" s="166" t="s">
        <v>130</v>
      </c>
      <c r="C105" s="114">
        <v>8044187.0199999996</v>
      </c>
      <c r="D105" s="114">
        <f>D106+D111+D117+D119+D122</f>
        <v>51320000</v>
      </c>
      <c r="E105" s="114">
        <f>E106+E111+E117+E119+E122</f>
        <v>46229000</v>
      </c>
      <c r="F105" s="114">
        <f>F106+F111+F117+F119+F122</f>
        <v>12856288.590000002</v>
      </c>
      <c r="G105" s="187">
        <f>F105/C105</f>
        <v>1.5982085645243989</v>
      </c>
      <c r="H105" s="187">
        <f>F105/E105</f>
        <v>0.27810007982002644</v>
      </c>
    </row>
    <row r="106" spans="1:8" s="188" customFormat="1" ht="15.75" x14ac:dyDescent="0.25">
      <c r="A106" s="267">
        <v>421</v>
      </c>
      <c r="B106" s="309" t="s">
        <v>131</v>
      </c>
      <c r="C106" s="310">
        <v>6889674.4699999997</v>
      </c>
      <c r="D106" s="310">
        <v>46880000</v>
      </c>
      <c r="E106" s="310">
        <v>41964000</v>
      </c>
      <c r="F106" s="310">
        <f>F107+F108+F109</f>
        <v>11726273.590000002</v>
      </c>
      <c r="G106" s="268">
        <f>F106/C106</f>
        <v>1.7020069149943455</v>
      </c>
      <c r="H106" s="268">
        <f>F106/E106</f>
        <v>0.27943650724430469</v>
      </c>
    </row>
    <row r="107" spans="1:8" s="180" customFormat="1" ht="12.75" x14ac:dyDescent="0.2">
      <c r="A107" s="103">
        <v>4212</v>
      </c>
      <c r="B107" s="183" t="s">
        <v>132</v>
      </c>
      <c r="C107" s="182">
        <v>4379692.6100000003</v>
      </c>
      <c r="D107" s="182"/>
      <c r="E107" s="182"/>
      <c r="F107" s="182">
        <v>9454179.8900000006</v>
      </c>
      <c r="G107" s="122">
        <f>F107/C107</f>
        <v>2.15864005350823</v>
      </c>
      <c r="H107" s="122"/>
    </row>
    <row r="108" spans="1:8" s="180" customFormat="1" ht="12.75" x14ac:dyDescent="0.2">
      <c r="A108" s="103">
        <v>4213</v>
      </c>
      <c r="B108" s="183" t="s">
        <v>133</v>
      </c>
      <c r="C108" s="182">
        <v>861604.67</v>
      </c>
      <c r="D108" s="182"/>
      <c r="E108" s="182"/>
      <c r="F108" s="182">
        <v>450822.21</v>
      </c>
      <c r="G108" s="122">
        <f>F108/C108</f>
        <v>0.52323556927796133</v>
      </c>
      <c r="H108" s="122"/>
    </row>
    <row r="109" spans="1:8" s="180" customFormat="1" ht="12.75" x14ac:dyDescent="0.2">
      <c r="A109" s="103">
        <v>4214</v>
      </c>
      <c r="B109" s="183" t="s">
        <v>134</v>
      </c>
      <c r="C109" s="182">
        <v>1648377.19</v>
      </c>
      <c r="D109" s="182"/>
      <c r="E109" s="182"/>
      <c r="F109" s="182">
        <v>1821271.49</v>
      </c>
      <c r="G109" s="122">
        <f>F109/C109</f>
        <v>1.1048875834055918</v>
      </c>
      <c r="H109" s="122"/>
    </row>
    <row r="110" spans="1:8" s="180" customFormat="1" ht="12.75" x14ac:dyDescent="0.2">
      <c r="A110" s="103"/>
      <c r="B110" s="183"/>
      <c r="C110" s="182"/>
      <c r="D110" s="182"/>
      <c r="E110" s="182"/>
      <c r="F110" s="182"/>
      <c r="G110" s="122"/>
      <c r="H110" s="122"/>
    </row>
    <row r="111" spans="1:8" s="180" customFormat="1" x14ac:dyDescent="0.25">
      <c r="A111" s="267">
        <v>422</v>
      </c>
      <c r="B111" s="311" t="s">
        <v>135</v>
      </c>
      <c r="C111" s="310">
        <v>930181.05</v>
      </c>
      <c r="D111" s="310">
        <v>3600000</v>
      </c>
      <c r="E111" s="310">
        <v>3462000</v>
      </c>
      <c r="F111" s="310">
        <f>F112+F113+F114+F115</f>
        <v>955450</v>
      </c>
      <c r="G111" s="268">
        <f>F111/C111</f>
        <v>1.0271656254446377</v>
      </c>
      <c r="H111" s="268">
        <f>F111/E111</f>
        <v>0.27598209127671863</v>
      </c>
    </row>
    <row r="112" spans="1:8" s="188" customFormat="1" ht="15.75" x14ac:dyDescent="0.25">
      <c r="A112" s="103">
        <v>4221</v>
      </c>
      <c r="B112" s="181" t="s">
        <v>136</v>
      </c>
      <c r="C112" s="182">
        <v>162213.82</v>
      </c>
      <c r="D112" s="182"/>
      <c r="E112" s="182"/>
      <c r="F112" s="182">
        <v>177320</v>
      </c>
      <c r="G112" s="122">
        <f>F112/C112</f>
        <v>1.0931251110417102</v>
      </c>
      <c r="H112" s="122"/>
    </row>
    <row r="113" spans="1:8" s="180" customFormat="1" ht="12.75" x14ac:dyDescent="0.2">
      <c r="A113" s="103">
        <v>4222</v>
      </c>
      <c r="B113" s="181" t="s">
        <v>137</v>
      </c>
      <c r="C113" s="182">
        <v>10199.129999999999</v>
      </c>
      <c r="D113" s="182"/>
      <c r="E113" s="182"/>
      <c r="F113" s="182">
        <v>0</v>
      </c>
      <c r="G113" s="122">
        <v>0</v>
      </c>
      <c r="H113" s="122"/>
    </row>
    <row r="114" spans="1:8" s="180" customFormat="1" ht="12.75" x14ac:dyDescent="0.2">
      <c r="A114" s="103">
        <v>4223</v>
      </c>
      <c r="B114" s="181" t="s">
        <v>138</v>
      </c>
      <c r="C114" s="182">
        <v>9500</v>
      </c>
      <c r="D114" s="182"/>
      <c r="E114" s="182"/>
      <c r="F114" s="182">
        <v>241049</v>
      </c>
      <c r="G114" s="122">
        <v>0</v>
      </c>
      <c r="H114" s="122"/>
    </row>
    <row r="115" spans="1:8" s="188" customFormat="1" ht="15.75" x14ac:dyDescent="0.25">
      <c r="A115" s="103">
        <v>4227</v>
      </c>
      <c r="B115" s="181" t="s">
        <v>139</v>
      </c>
      <c r="C115" s="182">
        <v>748268.1</v>
      </c>
      <c r="D115" s="182"/>
      <c r="E115" s="182"/>
      <c r="F115" s="182">
        <v>537081</v>
      </c>
      <c r="G115" s="122">
        <f>F115/C115</f>
        <v>0.71776546400949071</v>
      </c>
      <c r="H115" s="122"/>
    </row>
    <row r="116" spans="1:8" s="188" customFormat="1" ht="15.75" x14ac:dyDescent="0.25">
      <c r="A116" s="103"/>
      <c r="B116" s="181"/>
      <c r="C116" s="182"/>
      <c r="D116" s="182"/>
      <c r="E116" s="182"/>
      <c r="F116" s="182"/>
      <c r="G116" s="122"/>
      <c r="H116" s="122"/>
    </row>
    <row r="117" spans="1:8" s="188" customFormat="1" ht="15.75" x14ac:dyDescent="0.25">
      <c r="A117" s="584">
        <v>423</v>
      </c>
      <c r="B117" s="585" t="s">
        <v>713</v>
      </c>
      <c r="C117" s="775">
        <v>0</v>
      </c>
      <c r="D117" s="586">
        <v>140000</v>
      </c>
      <c r="E117" s="586">
        <v>133000</v>
      </c>
      <c r="F117" s="586">
        <v>0</v>
      </c>
      <c r="G117" s="587">
        <v>0</v>
      </c>
      <c r="H117" s="587">
        <v>0</v>
      </c>
    </row>
    <row r="118" spans="1:8" s="188" customFormat="1" ht="15.75" x14ac:dyDescent="0.25">
      <c r="A118" s="103"/>
      <c r="B118" s="181"/>
      <c r="C118" s="182"/>
      <c r="D118" s="182"/>
      <c r="E118" s="182"/>
      <c r="F118" s="182"/>
      <c r="G118" s="122"/>
      <c r="H118" s="122"/>
    </row>
    <row r="119" spans="1:8" s="180" customFormat="1" x14ac:dyDescent="0.25">
      <c r="A119" s="267">
        <v>424</v>
      </c>
      <c r="B119" s="309" t="s">
        <v>140</v>
      </c>
      <c r="C119" s="310">
        <v>90394</v>
      </c>
      <c r="D119" s="310">
        <v>80000</v>
      </c>
      <c r="E119" s="310">
        <v>78000</v>
      </c>
      <c r="F119" s="310">
        <v>69799</v>
      </c>
      <c r="G119" s="268">
        <v>0</v>
      </c>
      <c r="H119" s="268">
        <v>0</v>
      </c>
    </row>
    <row r="120" spans="1:8" s="180" customFormat="1" ht="12.75" x14ac:dyDescent="0.2">
      <c r="A120" s="103">
        <v>4241</v>
      </c>
      <c r="B120" s="183" t="s">
        <v>141</v>
      </c>
      <c r="C120" s="182">
        <v>90394</v>
      </c>
      <c r="D120" s="182"/>
      <c r="E120" s="182"/>
      <c r="F120" s="182">
        <v>69799</v>
      </c>
      <c r="G120" s="122">
        <v>0</v>
      </c>
      <c r="H120" s="122"/>
    </row>
    <row r="121" spans="1:8" x14ac:dyDescent="0.25">
      <c r="A121" s="103"/>
      <c r="B121" s="183"/>
      <c r="C121" s="182"/>
      <c r="D121" s="182"/>
      <c r="E121" s="182"/>
      <c r="F121" s="182"/>
      <c r="G121" s="122"/>
      <c r="H121" s="122"/>
    </row>
    <row r="122" spans="1:8" ht="30" x14ac:dyDescent="0.25">
      <c r="A122" s="267">
        <v>426</v>
      </c>
      <c r="B122" s="309" t="s">
        <v>142</v>
      </c>
      <c r="C122" s="310">
        <v>133937.5</v>
      </c>
      <c r="D122" s="310">
        <v>620000</v>
      </c>
      <c r="E122" s="310">
        <v>592000</v>
      </c>
      <c r="F122" s="310">
        <f>F123+F124+F125</f>
        <v>104766</v>
      </c>
      <c r="G122" s="268">
        <f>F122/C122</f>
        <v>0.78220065328978072</v>
      </c>
      <c r="H122" s="268">
        <f>F122/E122</f>
        <v>0.1769695945945946</v>
      </c>
    </row>
    <row r="123" spans="1:8" x14ac:dyDescent="0.25">
      <c r="A123" s="103">
        <v>4262</v>
      </c>
      <c r="B123" s="183" t="s">
        <v>143</v>
      </c>
      <c r="C123" s="182">
        <v>0</v>
      </c>
      <c r="D123" s="182"/>
      <c r="E123" s="182"/>
      <c r="F123" s="182">
        <v>1266</v>
      </c>
      <c r="G123" s="122">
        <v>0</v>
      </c>
      <c r="H123" s="122"/>
    </row>
    <row r="124" spans="1:8" ht="26.25" x14ac:dyDescent="0.25">
      <c r="A124" s="103">
        <v>4263</v>
      </c>
      <c r="B124" s="183" t="s">
        <v>147</v>
      </c>
      <c r="C124" s="182">
        <v>43750</v>
      </c>
      <c r="D124" s="182"/>
      <c r="E124" s="182"/>
      <c r="F124" s="182">
        <v>29125</v>
      </c>
      <c r="G124" s="122">
        <f>F124/C124</f>
        <v>0.6657142857142857</v>
      </c>
      <c r="H124" s="122"/>
    </row>
    <row r="125" spans="1:8" x14ac:dyDescent="0.25">
      <c r="A125" s="103">
        <v>4264</v>
      </c>
      <c r="B125" s="183" t="s">
        <v>144</v>
      </c>
      <c r="C125" s="182">
        <v>90187.5</v>
      </c>
      <c r="D125" s="182"/>
      <c r="E125" s="182"/>
      <c r="F125" s="182">
        <v>74375</v>
      </c>
      <c r="G125" s="122">
        <f>F125/C125</f>
        <v>0.82467082467082464</v>
      </c>
      <c r="H125" s="122"/>
    </row>
  </sheetData>
  <printOptions horizontalCentered="1"/>
  <pageMargins left="0.70866141732283472" right="0.70866141732283472" top="0.33" bottom="0.74803149606299213" header="0.31496062992125984" footer="0.31496062992125984"/>
  <pageSetup paperSize="9" scale="9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"/>
  <sheetViews>
    <sheetView workbookViewId="0">
      <selection activeCell="G8" sqref="G8"/>
    </sheetView>
  </sheetViews>
  <sheetFormatPr defaultRowHeight="15" x14ac:dyDescent="0.25"/>
  <cols>
    <col min="1" max="1" width="6.5703125" style="3" customWidth="1"/>
    <col min="2" max="2" width="30.140625" style="3" customWidth="1"/>
    <col min="3" max="3" width="16.28515625" style="3" customWidth="1"/>
    <col min="4" max="5" width="14.7109375" style="3" customWidth="1"/>
    <col min="6" max="6" width="16.140625" style="3" customWidth="1"/>
    <col min="7" max="7" width="10.7109375" style="3" customWidth="1"/>
    <col min="8" max="8" width="10.5703125" bestFit="1" customWidth="1"/>
  </cols>
  <sheetData>
    <row r="1" spans="1:8" ht="20.25" x14ac:dyDescent="0.3">
      <c r="A1" s="316" t="s">
        <v>149</v>
      </c>
      <c r="B1" s="317" t="s">
        <v>8</v>
      </c>
      <c r="C1" s="318"/>
      <c r="D1" s="318"/>
      <c r="E1" s="318"/>
      <c r="F1" s="319"/>
      <c r="G1" s="318"/>
    </row>
    <row r="2" spans="1:8" ht="15.75" thickBot="1" x14ac:dyDescent="0.3">
      <c r="A2" s="15"/>
      <c r="B2" s="320"/>
      <c r="C2" s="320"/>
      <c r="D2" s="320"/>
      <c r="E2" s="320"/>
      <c r="F2" s="321"/>
      <c r="G2" s="322"/>
    </row>
    <row r="3" spans="1:8" ht="30" x14ac:dyDescent="0.25">
      <c r="A3" s="738" t="s">
        <v>17</v>
      </c>
      <c r="B3" s="739" t="s">
        <v>150</v>
      </c>
      <c r="C3" s="740" t="s">
        <v>445</v>
      </c>
      <c r="D3" s="740" t="s">
        <v>811</v>
      </c>
      <c r="E3" s="740" t="s">
        <v>62</v>
      </c>
      <c r="F3" s="741" t="s">
        <v>812</v>
      </c>
      <c r="G3" s="742" t="s">
        <v>851</v>
      </c>
      <c r="H3" s="743" t="s">
        <v>852</v>
      </c>
    </row>
    <row r="4" spans="1:8" x14ac:dyDescent="0.25">
      <c r="A4" s="384"/>
      <c r="B4" s="463">
        <v>1</v>
      </c>
      <c r="C4" s="490">
        <v>2</v>
      </c>
      <c r="D4" s="490">
        <v>3</v>
      </c>
      <c r="E4" s="490">
        <v>4</v>
      </c>
      <c r="F4" s="744" t="s">
        <v>281</v>
      </c>
      <c r="G4" s="744" t="s">
        <v>64</v>
      </c>
      <c r="H4" s="752">
        <v>7</v>
      </c>
    </row>
    <row r="5" spans="1:8" ht="20.25" x14ac:dyDescent="0.3">
      <c r="A5" s="16"/>
      <c r="B5" s="17"/>
      <c r="C5" s="323"/>
      <c r="D5" s="323"/>
      <c r="E5" s="323"/>
      <c r="F5" s="324"/>
      <c r="G5" s="18"/>
      <c r="H5" s="329"/>
    </row>
    <row r="6" spans="1:8" ht="47.25" x14ac:dyDescent="0.25">
      <c r="A6" s="204">
        <v>8</v>
      </c>
      <c r="B6" s="205" t="s">
        <v>151</v>
      </c>
      <c r="C6" s="206">
        <v>97487.53</v>
      </c>
      <c r="D6" s="206">
        <f>D8</f>
        <v>300000</v>
      </c>
      <c r="E6" s="206">
        <f>E8</f>
        <v>300000</v>
      </c>
      <c r="F6" s="649">
        <f>F8</f>
        <v>314868.31</v>
      </c>
      <c r="G6" s="264">
        <f>F6/C6</f>
        <v>3.2298316512891443</v>
      </c>
      <c r="H6" s="753">
        <f>F6/E6</f>
        <v>1.0495610333333334</v>
      </c>
    </row>
    <row r="7" spans="1:8" ht="16.5" x14ac:dyDescent="0.25">
      <c r="A7" s="16"/>
      <c r="B7" s="325"/>
      <c r="C7" s="10"/>
      <c r="D7" s="10"/>
      <c r="E7" s="10"/>
      <c r="F7" s="647"/>
      <c r="G7" s="745"/>
      <c r="H7" s="754"/>
    </row>
    <row r="8" spans="1:8" ht="31.5" x14ac:dyDescent="0.25">
      <c r="A8" s="165">
        <v>81</v>
      </c>
      <c r="B8" s="265" t="s">
        <v>152</v>
      </c>
      <c r="C8" s="266">
        <v>97487.53</v>
      </c>
      <c r="D8" s="266">
        <f>D9+D12</f>
        <v>300000</v>
      </c>
      <c r="E8" s="266">
        <f>E9+E12</f>
        <v>300000</v>
      </c>
      <c r="F8" s="648">
        <f>F9+F12</f>
        <v>314868.31</v>
      </c>
      <c r="G8" s="747">
        <f t="shared" ref="G8:G21" si="0">F8/C8</f>
        <v>3.2298316512891443</v>
      </c>
      <c r="H8" s="755">
        <f t="shared" ref="H8:H12" si="1">F8/E8</f>
        <v>1.0495610333333334</v>
      </c>
    </row>
    <row r="9" spans="1:8" ht="39" x14ac:dyDescent="0.25">
      <c r="A9" s="55">
        <v>812</v>
      </c>
      <c r="B9" s="51" t="s">
        <v>412</v>
      </c>
      <c r="C9" s="48">
        <v>0</v>
      </c>
      <c r="D9" s="48">
        <v>150000</v>
      </c>
      <c r="E9" s="48">
        <v>150000</v>
      </c>
      <c r="F9" s="735">
        <v>0</v>
      </c>
      <c r="G9" s="749">
        <v>0</v>
      </c>
      <c r="H9" s="757">
        <f t="shared" si="1"/>
        <v>0</v>
      </c>
    </row>
    <row r="10" spans="1:8" ht="51.75" x14ac:dyDescent="0.25">
      <c r="A10" s="103">
        <v>8121</v>
      </c>
      <c r="B10" s="19" t="s">
        <v>413</v>
      </c>
      <c r="C10" s="20">
        <v>0</v>
      </c>
      <c r="D10" s="20"/>
      <c r="E10" s="20"/>
      <c r="F10" s="736">
        <v>0</v>
      </c>
      <c r="G10" s="748">
        <v>0</v>
      </c>
      <c r="H10" s="756">
        <v>0</v>
      </c>
    </row>
    <row r="11" spans="1:8" ht="15.75" x14ac:dyDescent="0.25">
      <c r="A11" s="103"/>
      <c r="B11" s="19"/>
      <c r="C11" s="20"/>
      <c r="D11" s="20"/>
      <c r="E11" s="20"/>
      <c r="F11" s="647"/>
      <c r="G11" s="745"/>
      <c r="H11" s="754"/>
    </row>
    <row r="12" spans="1:8" ht="48.75" customHeight="1" x14ac:dyDescent="0.25">
      <c r="A12" s="55">
        <v>816</v>
      </c>
      <c r="B12" s="128" t="s">
        <v>153</v>
      </c>
      <c r="C12" s="48">
        <v>97487.53</v>
      </c>
      <c r="D12" s="48">
        <v>150000</v>
      </c>
      <c r="E12" s="48">
        <v>150000</v>
      </c>
      <c r="F12" s="735">
        <v>314868.31</v>
      </c>
      <c r="G12" s="749">
        <f t="shared" si="0"/>
        <v>3.2298316512891443</v>
      </c>
      <c r="H12" s="757">
        <f t="shared" si="1"/>
        <v>2.0991220666666668</v>
      </c>
    </row>
    <row r="13" spans="1:8" ht="28.5" customHeight="1" x14ac:dyDescent="0.25">
      <c r="A13" s="103">
        <v>8164</v>
      </c>
      <c r="B13" s="19" t="s">
        <v>154</v>
      </c>
      <c r="C13" s="20">
        <v>97487.53</v>
      </c>
      <c r="D13" s="20"/>
      <c r="E13" s="20"/>
      <c r="F13" s="736">
        <v>314868.31</v>
      </c>
      <c r="G13" s="750">
        <f t="shared" si="0"/>
        <v>3.2298316512891443</v>
      </c>
      <c r="H13" s="758">
        <v>0</v>
      </c>
    </row>
    <row r="14" spans="1:8" ht="13.5" customHeight="1" x14ac:dyDescent="0.25">
      <c r="A14" s="103"/>
      <c r="B14" s="19"/>
      <c r="C14" s="20"/>
      <c r="D14" s="20"/>
      <c r="E14" s="20"/>
      <c r="F14" s="647"/>
      <c r="G14" s="745"/>
      <c r="H14" s="754"/>
    </row>
    <row r="15" spans="1:8" ht="15.75" x14ac:dyDescent="0.25">
      <c r="A15" s="275">
        <v>5</v>
      </c>
      <c r="B15" s="192" t="s">
        <v>380</v>
      </c>
      <c r="C15" s="272">
        <v>52500</v>
      </c>
      <c r="D15" s="191">
        <f>D16</f>
        <v>0</v>
      </c>
      <c r="E15" s="191">
        <f>E16</f>
        <v>0</v>
      </c>
      <c r="F15" s="648">
        <f>F16</f>
        <v>90620.160000000003</v>
      </c>
      <c r="G15" s="747">
        <f t="shared" si="0"/>
        <v>1.7260982857142857</v>
      </c>
      <c r="H15" s="755">
        <v>0</v>
      </c>
    </row>
    <row r="16" spans="1:8" ht="30" x14ac:dyDescent="0.25">
      <c r="A16" s="774">
        <v>51</v>
      </c>
      <c r="B16" s="273" t="s">
        <v>382</v>
      </c>
      <c r="C16" s="274">
        <f>C18+C20+C23</f>
        <v>52500</v>
      </c>
      <c r="D16" s="292">
        <f>D18+D20+D23</f>
        <v>0</v>
      </c>
      <c r="E16" s="292">
        <f>E18+E20+E23</f>
        <v>0</v>
      </c>
      <c r="F16" s="751">
        <f>F18+F20+F23</f>
        <v>90620.160000000003</v>
      </c>
      <c r="G16" s="646">
        <f t="shared" si="0"/>
        <v>1.7260982857142857</v>
      </c>
      <c r="H16" s="759">
        <v>0</v>
      </c>
    </row>
    <row r="17" spans="1:12" ht="15.75" x14ac:dyDescent="0.25">
      <c r="A17" s="731"/>
      <c r="B17" s="732"/>
      <c r="C17" s="733"/>
      <c r="D17" s="734"/>
      <c r="E17" s="734"/>
      <c r="F17" s="647"/>
      <c r="G17" s="745"/>
      <c r="H17" s="754"/>
    </row>
    <row r="18" spans="1:12" ht="39" x14ac:dyDescent="0.25">
      <c r="A18" s="773">
        <v>512</v>
      </c>
      <c r="B18" s="125" t="s">
        <v>383</v>
      </c>
      <c r="C18" s="52">
        <v>0</v>
      </c>
      <c r="D18" s="193">
        <v>0</v>
      </c>
      <c r="E18" s="193">
        <v>0</v>
      </c>
      <c r="F18" s="735">
        <v>50000</v>
      </c>
      <c r="G18" s="749">
        <v>0</v>
      </c>
      <c r="H18" s="757">
        <v>0</v>
      </c>
    </row>
    <row r="19" spans="1:12" ht="26.25" x14ac:dyDescent="0.25">
      <c r="A19" s="276">
        <v>5121</v>
      </c>
      <c r="B19" s="12" t="s">
        <v>384</v>
      </c>
      <c r="C19" s="13">
        <v>0</v>
      </c>
      <c r="D19" s="115"/>
      <c r="E19" s="115"/>
      <c r="F19" s="737">
        <v>50000</v>
      </c>
      <c r="G19" s="750">
        <v>0</v>
      </c>
      <c r="H19" s="758">
        <v>0</v>
      </c>
      <c r="L19">
        <v>0</v>
      </c>
    </row>
    <row r="20" spans="1:12" ht="39" x14ac:dyDescent="0.25">
      <c r="A20" s="773">
        <v>514</v>
      </c>
      <c r="B20" s="125" t="s">
        <v>587</v>
      </c>
      <c r="C20" s="52">
        <v>52500</v>
      </c>
      <c r="D20" s="193">
        <v>0</v>
      </c>
      <c r="E20" s="193">
        <v>0</v>
      </c>
      <c r="F20" s="735">
        <v>0</v>
      </c>
      <c r="G20" s="749">
        <f t="shared" si="0"/>
        <v>0</v>
      </c>
      <c r="H20" s="757">
        <v>0</v>
      </c>
    </row>
    <row r="21" spans="1:12" ht="26.25" x14ac:dyDescent="0.25">
      <c r="A21" s="276">
        <v>5141</v>
      </c>
      <c r="B21" s="12" t="s">
        <v>588</v>
      </c>
      <c r="C21" s="13">
        <v>52500</v>
      </c>
      <c r="D21" s="115"/>
      <c r="E21" s="115"/>
      <c r="F21" s="737">
        <v>0</v>
      </c>
      <c r="G21" s="750">
        <f t="shared" si="0"/>
        <v>0</v>
      </c>
      <c r="H21" s="758">
        <v>0</v>
      </c>
    </row>
    <row r="22" spans="1:12" ht="15.75" x14ac:dyDescent="0.25">
      <c r="A22" s="4"/>
      <c r="B22" s="4"/>
      <c r="C22" s="4"/>
      <c r="D22" s="4"/>
      <c r="E22" s="4"/>
      <c r="F22" s="4"/>
      <c r="G22" s="745"/>
      <c r="H22" s="754"/>
    </row>
    <row r="23" spans="1:12" ht="26.25" x14ac:dyDescent="0.25">
      <c r="A23" s="413">
        <v>518</v>
      </c>
      <c r="B23" s="438" t="s">
        <v>849</v>
      </c>
      <c r="C23" s="675">
        <v>0</v>
      </c>
      <c r="D23" s="675">
        <v>0</v>
      </c>
      <c r="E23" s="675">
        <v>0</v>
      </c>
      <c r="F23" s="437">
        <v>40620.160000000003</v>
      </c>
      <c r="G23" s="749">
        <v>0</v>
      </c>
      <c r="H23" s="757">
        <v>0</v>
      </c>
    </row>
    <row r="24" spans="1:12" ht="26.25" x14ac:dyDescent="0.25">
      <c r="A24" s="11">
        <v>5183</v>
      </c>
      <c r="B24" s="12" t="s">
        <v>850</v>
      </c>
      <c r="C24" s="332">
        <v>0</v>
      </c>
      <c r="D24" s="332"/>
      <c r="E24" s="332"/>
      <c r="F24" s="295">
        <v>40620.160000000003</v>
      </c>
      <c r="G24" s="750">
        <v>0</v>
      </c>
      <c r="H24" s="758">
        <v>0</v>
      </c>
    </row>
    <row r="25" spans="1:12" x14ac:dyDescent="0.25">
      <c r="G25" s="74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18"/>
  <sheetViews>
    <sheetView topLeftCell="A469" zoomScaleNormal="100" workbookViewId="0">
      <selection activeCell="B62" sqref="B62:C63"/>
    </sheetView>
  </sheetViews>
  <sheetFormatPr defaultRowHeight="15" x14ac:dyDescent="0.25"/>
  <cols>
    <col min="1" max="1" width="13.28515625" style="3" customWidth="1"/>
    <col min="2" max="2" width="9.85546875" style="3" customWidth="1"/>
    <col min="3" max="3" width="38.140625" style="3" customWidth="1"/>
    <col min="4" max="5" width="19.28515625" style="3" customWidth="1"/>
    <col min="6" max="6" width="19" style="3" customWidth="1"/>
    <col min="7" max="7" width="11.42578125" style="3" customWidth="1"/>
    <col min="8" max="8" width="13.42578125" bestFit="1" customWidth="1"/>
    <col min="9" max="9" width="12.7109375" bestFit="1" customWidth="1"/>
  </cols>
  <sheetData>
    <row r="1" spans="1:9" x14ac:dyDescent="0.25">
      <c r="A1" s="814" t="s">
        <v>866</v>
      </c>
      <c r="B1" s="814"/>
      <c r="C1" s="814"/>
      <c r="D1" s="814"/>
      <c r="E1" s="814"/>
      <c r="F1" s="814"/>
      <c r="G1" s="814"/>
      <c r="H1" s="314"/>
    </row>
    <row r="2" spans="1:9" ht="18.75" customHeight="1" x14ac:dyDescent="0.25">
      <c r="A2" s="815" t="s">
        <v>339</v>
      </c>
      <c r="B2" s="815"/>
      <c r="C2" s="815"/>
      <c r="D2" s="815"/>
      <c r="E2" s="815"/>
      <c r="F2" s="815"/>
      <c r="G2" s="815"/>
      <c r="H2" s="314"/>
    </row>
    <row r="3" spans="1:9" ht="35.25" customHeight="1" x14ac:dyDescent="0.25">
      <c r="A3" s="816" t="s">
        <v>821</v>
      </c>
      <c r="B3" s="816"/>
      <c r="C3" s="816"/>
      <c r="D3" s="816"/>
      <c r="E3" s="816"/>
      <c r="F3" s="816"/>
      <c r="G3" s="816"/>
      <c r="H3" s="314"/>
    </row>
    <row r="4" spans="1:9" x14ac:dyDescent="0.25">
      <c r="A4" s="27"/>
      <c r="B4" s="27"/>
      <c r="C4" s="27"/>
      <c r="D4" s="27"/>
      <c r="E4" s="27"/>
      <c r="F4" s="27"/>
      <c r="G4" s="27"/>
      <c r="H4" s="314"/>
    </row>
    <row r="5" spans="1:9" ht="45" customHeight="1" x14ac:dyDescent="0.25">
      <c r="A5" s="616" t="s">
        <v>155</v>
      </c>
      <c r="B5" s="616" t="s">
        <v>17</v>
      </c>
      <c r="C5" s="616" t="s">
        <v>156</v>
      </c>
      <c r="D5" s="615" t="s">
        <v>705</v>
      </c>
      <c r="E5" s="615" t="s">
        <v>62</v>
      </c>
      <c r="F5" s="615" t="s">
        <v>706</v>
      </c>
      <c r="G5" s="615" t="s">
        <v>438</v>
      </c>
      <c r="H5" s="314"/>
    </row>
    <row r="6" spans="1:9" x14ac:dyDescent="0.25">
      <c r="A6" s="64">
        <v>1</v>
      </c>
      <c r="B6" s="65">
        <v>2</v>
      </c>
      <c r="C6" s="64">
        <v>3</v>
      </c>
      <c r="D6" s="66">
        <v>4</v>
      </c>
      <c r="E6" s="66" t="s">
        <v>281</v>
      </c>
      <c r="F6" s="660" t="s">
        <v>64</v>
      </c>
      <c r="G6" s="66" t="s">
        <v>65</v>
      </c>
      <c r="H6" s="314"/>
    </row>
    <row r="7" spans="1:9" x14ac:dyDescent="0.25">
      <c r="A7" s="68"/>
      <c r="B7" s="69"/>
      <c r="C7" s="70"/>
      <c r="D7" s="71"/>
      <c r="E7" s="71"/>
      <c r="F7" s="72"/>
      <c r="G7" s="73"/>
      <c r="H7" s="314"/>
    </row>
    <row r="8" spans="1:9" ht="37.5" x14ac:dyDescent="0.3">
      <c r="A8" s="452"/>
      <c r="B8" s="453"/>
      <c r="C8" s="454" t="s">
        <v>336</v>
      </c>
      <c r="D8" s="455">
        <f>D9+D109</f>
        <v>39326000</v>
      </c>
      <c r="E8" s="455">
        <f>E9+E109</f>
        <v>42873000</v>
      </c>
      <c r="F8" s="455">
        <f>F9+F109</f>
        <v>41132182.060000002</v>
      </c>
      <c r="G8" s="456">
        <f>F8/E8</f>
        <v>0.95939593823618596</v>
      </c>
      <c r="H8" s="315"/>
      <c r="I8" s="645"/>
    </row>
    <row r="9" spans="1:9" ht="16.5" x14ac:dyDescent="0.25">
      <c r="A9" s="457" t="s">
        <v>157</v>
      </c>
      <c r="B9" s="458">
        <v>1005</v>
      </c>
      <c r="C9" s="457" t="s">
        <v>158</v>
      </c>
      <c r="D9" s="459">
        <f>D11</f>
        <v>10580000</v>
      </c>
      <c r="E9" s="459">
        <f>E11</f>
        <v>11131000</v>
      </c>
      <c r="F9" s="459">
        <f>F11</f>
        <v>10838049.750000004</v>
      </c>
      <c r="G9" s="460">
        <f>F9/E9</f>
        <v>0.97368158745844968</v>
      </c>
      <c r="H9" s="314"/>
    </row>
    <row r="10" spans="1:9" ht="18" x14ac:dyDescent="0.25">
      <c r="A10" s="19"/>
      <c r="B10" s="75"/>
      <c r="C10" s="76"/>
      <c r="D10" s="77"/>
      <c r="E10" s="77"/>
      <c r="F10" s="77"/>
      <c r="G10" s="349"/>
      <c r="H10" s="314"/>
    </row>
    <row r="11" spans="1:9" ht="31.5" x14ac:dyDescent="0.25">
      <c r="A11" s="400" t="s">
        <v>159</v>
      </c>
      <c r="B11" s="390">
        <v>1001</v>
      </c>
      <c r="C11" s="391" t="s">
        <v>160</v>
      </c>
      <c r="D11" s="392">
        <f>D13+D59+D76+D87+D93+D104</f>
        <v>10580000</v>
      </c>
      <c r="E11" s="392">
        <f>E13+E59+E76+E87+E93+E104</f>
        <v>11131000</v>
      </c>
      <c r="F11" s="392">
        <f>F13+F59+F76+F87+F93+F104</f>
        <v>10838049.750000004</v>
      </c>
      <c r="G11" s="461">
        <f>F11/E11</f>
        <v>0.97368158745844968</v>
      </c>
      <c r="H11" s="314"/>
    </row>
    <row r="12" spans="1:9" ht="18" x14ac:dyDescent="0.25">
      <c r="A12" s="4"/>
      <c r="B12" s="79"/>
      <c r="C12" s="4"/>
      <c r="D12" s="10"/>
      <c r="E12" s="10"/>
      <c r="F12" s="61"/>
      <c r="G12" s="349"/>
      <c r="H12" s="314"/>
    </row>
    <row r="13" spans="1:9" ht="30" x14ac:dyDescent="0.25">
      <c r="A13" s="462" t="s">
        <v>161</v>
      </c>
      <c r="B13" s="463" t="s">
        <v>162</v>
      </c>
      <c r="C13" s="385" t="s">
        <v>163</v>
      </c>
      <c r="D13" s="206">
        <f>D15+D24+D53</f>
        <v>10045000</v>
      </c>
      <c r="E13" s="206">
        <f>E15+E24+E53</f>
        <v>10588000</v>
      </c>
      <c r="F13" s="206">
        <f>F15+F24+F53</f>
        <v>10518540.260000002</v>
      </c>
      <c r="G13" s="207">
        <f>F13/E13</f>
        <v>0.99343976766150377</v>
      </c>
      <c r="H13" s="314"/>
    </row>
    <row r="14" spans="1:9" ht="18" x14ac:dyDescent="0.25">
      <c r="A14" s="115"/>
      <c r="B14" s="90"/>
      <c r="C14" s="115"/>
      <c r="D14" s="116"/>
      <c r="E14" s="116"/>
      <c r="F14" s="35"/>
      <c r="G14" s="349"/>
      <c r="H14" s="314"/>
    </row>
    <row r="15" spans="1:9" x14ac:dyDescent="0.25">
      <c r="A15" s="117"/>
      <c r="B15" s="50">
        <v>31</v>
      </c>
      <c r="C15" s="54" t="s">
        <v>80</v>
      </c>
      <c r="D15" s="129">
        <f>D16+D18+D20</f>
        <v>6545000</v>
      </c>
      <c r="E15" s="129">
        <f>E16+E18+E20</f>
        <v>6278000</v>
      </c>
      <c r="F15" s="129">
        <f>F16+F18+F20</f>
        <v>6276835.1799999997</v>
      </c>
      <c r="G15" s="354">
        <f>F15/E15</f>
        <v>0.99981446001911434</v>
      </c>
      <c r="H15" s="314"/>
    </row>
    <row r="16" spans="1:9" x14ac:dyDescent="0.25">
      <c r="A16" s="89" t="s">
        <v>164</v>
      </c>
      <c r="B16" s="90">
        <v>311</v>
      </c>
      <c r="C16" s="115" t="s">
        <v>81</v>
      </c>
      <c r="D16" s="13">
        <v>5370000</v>
      </c>
      <c r="E16" s="35">
        <v>5133000</v>
      </c>
      <c r="F16" s="35">
        <v>5132300.59</v>
      </c>
      <c r="G16" s="464">
        <f>F16/E16</f>
        <v>0.99986374245080845</v>
      </c>
      <c r="H16" s="314"/>
      <c r="I16" s="350"/>
    </row>
    <row r="17" spans="1:8" x14ac:dyDescent="0.25">
      <c r="A17" s="80"/>
      <c r="B17" s="81">
        <v>3111</v>
      </c>
      <c r="C17" s="82" t="s">
        <v>165</v>
      </c>
      <c r="D17" s="43"/>
      <c r="E17" s="35"/>
      <c r="F17" s="35">
        <v>5132300.59</v>
      </c>
      <c r="G17" s="464"/>
      <c r="H17" s="314"/>
    </row>
    <row r="18" spans="1:8" x14ac:dyDescent="0.25">
      <c r="A18" s="89" t="s">
        <v>166</v>
      </c>
      <c r="B18" s="90">
        <v>312</v>
      </c>
      <c r="C18" s="115" t="s">
        <v>83</v>
      </c>
      <c r="D18" s="13">
        <v>250000</v>
      </c>
      <c r="E18" s="35">
        <v>255000</v>
      </c>
      <c r="F18" s="35">
        <v>254769.51</v>
      </c>
      <c r="G18" s="464">
        <f>F18/E18</f>
        <v>0.99909611764705886</v>
      </c>
      <c r="H18" s="314"/>
    </row>
    <row r="19" spans="1:8" x14ac:dyDescent="0.25">
      <c r="A19" s="80"/>
      <c r="B19" s="81">
        <v>3121</v>
      </c>
      <c r="C19" s="82" t="s">
        <v>83</v>
      </c>
      <c r="D19" s="43"/>
      <c r="E19" s="35"/>
      <c r="F19" s="35">
        <v>254769.51</v>
      </c>
      <c r="G19" s="464"/>
      <c r="H19" s="314"/>
    </row>
    <row r="20" spans="1:8" x14ac:dyDescent="0.25">
      <c r="A20" s="89" t="s">
        <v>167</v>
      </c>
      <c r="B20" s="90">
        <v>313</v>
      </c>
      <c r="C20" s="115" t="s">
        <v>168</v>
      </c>
      <c r="D20" s="13">
        <v>925000</v>
      </c>
      <c r="E20" s="35">
        <v>890000</v>
      </c>
      <c r="F20" s="35">
        <f>F21+F22</f>
        <v>889765.08000000007</v>
      </c>
      <c r="G20" s="464">
        <f>F20/E20</f>
        <v>0.99973604494382029</v>
      </c>
      <c r="H20" s="314"/>
    </row>
    <row r="21" spans="1:8" x14ac:dyDescent="0.25">
      <c r="A21" s="80"/>
      <c r="B21" s="81">
        <v>3132</v>
      </c>
      <c r="C21" s="82" t="s">
        <v>169</v>
      </c>
      <c r="D21" s="43"/>
      <c r="E21" s="35"/>
      <c r="F21" s="35">
        <v>801823.17</v>
      </c>
      <c r="G21" s="351"/>
      <c r="H21" s="314"/>
    </row>
    <row r="22" spans="1:8" x14ac:dyDescent="0.25">
      <c r="A22" s="80"/>
      <c r="B22" s="81">
        <v>3133</v>
      </c>
      <c r="C22" s="82" t="s">
        <v>170</v>
      </c>
      <c r="D22" s="43"/>
      <c r="E22" s="35"/>
      <c r="F22" s="35">
        <v>87941.91</v>
      </c>
      <c r="G22" s="351"/>
      <c r="H22" s="314"/>
    </row>
    <row r="23" spans="1:8" ht="18" x14ac:dyDescent="0.25">
      <c r="A23" s="89"/>
      <c r="B23" s="90"/>
      <c r="C23" s="115"/>
      <c r="D23" s="13"/>
      <c r="E23" s="13"/>
      <c r="F23" s="35"/>
      <c r="G23" s="349"/>
      <c r="H23" s="314"/>
    </row>
    <row r="24" spans="1:8" ht="15.75" x14ac:dyDescent="0.25">
      <c r="A24" s="106"/>
      <c r="B24" s="50">
        <v>32</v>
      </c>
      <c r="C24" s="54" t="s">
        <v>86</v>
      </c>
      <c r="D24" s="348">
        <f>D25+D30+D35+D45</f>
        <v>3350000</v>
      </c>
      <c r="E24" s="348">
        <f>E25+E30+E35+E45</f>
        <v>4167000</v>
      </c>
      <c r="F24" s="348">
        <f>F25+F30+F35+F45</f>
        <v>4110993.87</v>
      </c>
      <c r="G24" s="355">
        <f>F24/E24</f>
        <v>0.98655960403167753</v>
      </c>
      <c r="H24" s="314"/>
    </row>
    <row r="25" spans="1:8" x14ac:dyDescent="0.25">
      <c r="A25" s="89" t="s">
        <v>171</v>
      </c>
      <c r="B25" s="90">
        <v>321</v>
      </c>
      <c r="C25" s="12" t="s">
        <v>87</v>
      </c>
      <c r="D25" s="13">
        <v>400000</v>
      </c>
      <c r="E25" s="13">
        <v>380000</v>
      </c>
      <c r="F25" s="35">
        <f>F26+F27+F28+F29</f>
        <v>325945.18</v>
      </c>
      <c r="G25" s="464">
        <f>F25/E25</f>
        <v>0.85775047368421053</v>
      </c>
      <c r="H25" s="314"/>
    </row>
    <row r="26" spans="1:8" x14ac:dyDescent="0.25">
      <c r="A26" s="80"/>
      <c r="B26" s="81">
        <v>3211</v>
      </c>
      <c r="C26" s="82" t="s">
        <v>88</v>
      </c>
      <c r="D26" s="43"/>
      <c r="E26" s="43"/>
      <c r="F26" s="35">
        <v>62639.56</v>
      </c>
      <c r="G26" s="464"/>
      <c r="H26" s="314"/>
    </row>
    <row r="27" spans="1:8" ht="26.25" x14ac:dyDescent="0.25">
      <c r="A27" s="80"/>
      <c r="B27" s="81">
        <v>3212</v>
      </c>
      <c r="C27" s="83" t="s">
        <v>340</v>
      </c>
      <c r="D27" s="43"/>
      <c r="E27" s="43"/>
      <c r="F27" s="35">
        <v>244854.12</v>
      </c>
      <c r="G27" s="464"/>
      <c r="H27" s="314"/>
    </row>
    <row r="28" spans="1:8" x14ac:dyDescent="0.25">
      <c r="A28" s="80"/>
      <c r="B28" s="81">
        <v>3213</v>
      </c>
      <c r="C28" s="82" t="s">
        <v>172</v>
      </c>
      <c r="D28" s="43"/>
      <c r="E28" s="43"/>
      <c r="F28" s="35">
        <v>17453.5</v>
      </c>
      <c r="G28" s="464"/>
      <c r="H28" s="314"/>
    </row>
    <row r="29" spans="1:8" x14ac:dyDescent="0.25">
      <c r="A29" s="80"/>
      <c r="B29" s="81">
        <v>3214</v>
      </c>
      <c r="C29" s="82" t="s">
        <v>173</v>
      </c>
      <c r="D29" s="43"/>
      <c r="E29" s="43"/>
      <c r="F29" s="35">
        <v>998</v>
      </c>
      <c r="G29" s="464"/>
      <c r="H29" s="314"/>
    </row>
    <row r="30" spans="1:8" x14ac:dyDescent="0.25">
      <c r="A30" s="89" t="s">
        <v>174</v>
      </c>
      <c r="B30" s="90">
        <v>322</v>
      </c>
      <c r="C30" s="115" t="s">
        <v>92</v>
      </c>
      <c r="D30" s="13">
        <v>750000</v>
      </c>
      <c r="E30" s="13">
        <v>740000</v>
      </c>
      <c r="F30" s="13">
        <f>F31+F32+F33+F34</f>
        <v>738477.70000000007</v>
      </c>
      <c r="G30" s="464">
        <f>F30/E30</f>
        <v>0.99794283783783788</v>
      </c>
      <c r="H30" s="314"/>
    </row>
    <row r="31" spans="1:8" ht="28.5" customHeight="1" x14ac:dyDescent="0.25">
      <c r="A31" s="80"/>
      <c r="B31" s="81">
        <v>3221</v>
      </c>
      <c r="C31" s="83" t="s">
        <v>93</v>
      </c>
      <c r="D31" s="43"/>
      <c r="E31" s="43"/>
      <c r="F31" s="35">
        <v>176297.78</v>
      </c>
      <c r="G31" s="464"/>
      <c r="H31" s="314"/>
    </row>
    <row r="32" spans="1:8" x14ac:dyDescent="0.25">
      <c r="A32" s="80"/>
      <c r="B32" s="81">
        <v>3223</v>
      </c>
      <c r="C32" s="82" t="s">
        <v>175</v>
      </c>
      <c r="D32" s="43"/>
      <c r="E32" s="43"/>
      <c r="F32" s="35">
        <v>546352.41</v>
      </c>
      <c r="G32" s="464"/>
      <c r="H32" s="314"/>
    </row>
    <row r="33" spans="1:8" ht="26.25" x14ac:dyDescent="0.25">
      <c r="A33" s="80"/>
      <c r="B33" s="81">
        <v>3224</v>
      </c>
      <c r="C33" s="83" t="s">
        <v>283</v>
      </c>
      <c r="D33" s="43"/>
      <c r="E33" s="43"/>
      <c r="F33" s="35">
        <v>15328.51</v>
      </c>
      <c r="G33" s="464"/>
      <c r="H33" s="314"/>
    </row>
    <row r="34" spans="1:8" x14ac:dyDescent="0.25">
      <c r="A34" s="80"/>
      <c r="B34" s="81">
        <v>3227</v>
      </c>
      <c r="C34" s="82" t="s">
        <v>284</v>
      </c>
      <c r="D34" s="43"/>
      <c r="E34" s="43"/>
      <c r="F34" s="35">
        <v>499</v>
      </c>
      <c r="G34" s="464"/>
      <c r="H34" s="314"/>
    </row>
    <row r="35" spans="1:8" x14ac:dyDescent="0.25">
      <c r="A35" s="89" t="s">
        <v>176</v>
      </c>
      <c r="B35" s="90">
        <v>323</v>
      </c>
      <c r="C35" s="115" t="s">
        <v>97</v>
      </c>
      <c r="D35" s="13">
        <v>1200000</v>
      </c>
      <c r="E35" s="13">
        <v>1941000</v>
      </c>
      <c r="F35" s="35">
        <f>F36+F37+F38+F39+F40+F41+F42+F43+F44</f>
        <v>1940761.2399999998</v>
      </c>
      <c r="G35" s="464">
        <f>F35/E35</f>
        <v>0.99987699124162788</v>
      </c>
      <c r="H35" s="314"/>
    </row>
    <row r="36" spans="1:8" x14ac:dyDescent="0.25">
      <c r="A36" s="80"/>
      <c r="B36" s="81">
        <v>3231</v>
      </c>
      <c r="C36" s="82" t="s">
        <v>98</v>
      </c>
      <c r="D36" s="43"/>
      <c r="E36" s="43"/>
      <c r="F36" s="35">
        <v>166451.68</v>
      </c>
      <c r="G36" s="464"/>
      <c r="H36" s="314"/>
    </row>
    <row r="37" spans="1:8" x14ac:dyDescent="0.25">
      <c r="A37" s="80"/>
      <c r="B37" s="81">
        <v>3232</v>
      </c>
      <c r="C37" s="83" t="s">
        <v>177</v>
      </c>
      <c r="D37" s="43"/>
      <c r="E37" s="43"/>
      <c r="F37" s="35">
        <v>115581.79</v>
      </c>
      <c r="G37" s="464"/>
      <c r="H37" s="314"/>
    </row>
    <row r="38" spans="1:8" x14ac:dyDescent="0.25">
      <c r="A38" s="80"/>
      <c r="B38" s="81">
        <v>3233</v>
      </c>
      <c r="C38" s="82" t="s">
        <v>99</v>
      </c>
      <c r="D38" s="43"/>
      <c r="E38" s="43"/>
      <c r="F38" s="35">
        <v>135111.31</v>
      </c>
      <c r="G38" s="464"/>
      <c r="H38" s="314"/>
    </row>
    <row r="39" spans="1:8" x14ac:dyDescent="0.25">
      <c r="A39" s="80"/>
      <c r="B39" s="81">
        <v>3234</v>
      </c>
      <c r="C39" s="82" t="s">
        <v>100</v>
      </c>
      <c r="D39" s="43"/>
      <c r="E39" s="43"/>
      <c r="F39" s="35">
        <v>51403.73</v>
      </c>
      <c r="G39" s="464"/>
      <c r="H39" s="314"/>
    </row>
    <row r="40" spans="1:8" x14ac:dyDescent="0.25">
      <c r="A40" s="80"/>
      <c r="B40" s="81">
        <v>3235</v>
      </c>
      <c r="C40" s="82" t="s">
        <v>344</v>
      </c>
      <c r="D40" s="43"/>
      <c r="E40" s="43"/>
      <c r="F40" s="35">
        <v>85482.32</v>
      </c>
      <c r="G40" s="464"/>
      <c r="H40" s="314"/>
    </row>
    <row r="41" spans="1:8" x14ac:dyDescent="0.25">
      <c r="A41" s="80"/>
      <c r="B41" s="81">
        <v>3236</v>
      </c>
      <c r="C41" s="82" t="s">
        <v>566</v>
      </c>
      <c r="D41" s="43"/>
      <c r="E41" s="43"/>
      <c r="F41" s="35">
        <v>1620</v>
      </c>
      <c r="G41" s="464"/>
      <c r="H41" s="314"/>
    </row>
    <row r="42" spans="1:8" x14ac:dyDescent="0.25">
      <c r="A42" s="80"/>
      <c r="B42" s="81">
        <v>3237</v>
      </c>
      <c r="C42" s="82" t="s">
        <v>101</v>
      </c>
      <c r="D42" s="43"/>
      <c r="E42" s="43"/>
      <c r="F42" s="35">
        <v>654359.62</v>
      </c>
      <c r="G42" s="464"/>
      <c r="H42" s="314"/>
    </row>
    <row r="43" spans="1:8" x14ac:dyDescent="0.25">
      <c r="A43" s="80"/>
      <c r="B43" s="81">
        <v>3238</v>
      </c>
      <c r="C43" s="82" t="s">
        <v>102</v>
      </c>
      <c r="D43" s="43"/>
      <c r="E43" s="43"/>
      <c r="F43" s="35">
        <v>69711.14</v>
      </c>
      <c r="G43" s="464"/>
      <c r="H43" s="314"/>
    </row>
    <row r="44" spans="1:8" x14ac:dyDescent="0.25">
      <c r="A44" s="80"/>
      <c r="B44" s="81">
        <v>3239</v>
      </c>
      <c r="C44" s="82" t="s">
        <v>103</v>
      </c>
      <c r="D44" s="43"/>
      <c r="E44" s="43"/>
      <c r="F44" s="35">
        <v>661039.65</v>
      </c>
      <c r="G44" s="464"/>
      <c r="H44" s="314"/>
    </row>
    <row r="45" spans="1:8" x14ac:dyDescent="0.25">
      <c r="A45" s="118" t="s">
        <v>178</v>
      </c>
      <c r="B45" s="119">
        <v>329</v>
      </c>
      <c r="C45" s="12" t="s">
        <v>179</v>
      </c>
      <c r="D45" s="116">
        <v>1000000</v>
      </c>
      <c r="E45" s="116">
        <v>1106000</v>
      </c>
      <c r="F45" s="35">
        <f>F46+F47+F48+F49+F50+F51</f>
        <v>1105809.75</v>
      </c>
      <c r="G45" s="464">
        <f>F45/E45</f>
        <v>0.99982798372513559</v>
      </c>
      <c r="H45" s="314"/>
    </row>
    <row r="46" spans="1:8" ht="27.75" customHeight="1" x14ac:dyDescent="0.25">
      <c r="A46" s="84"/>
      <c r="B46" s="85">
        <v>3291</v>
      </c>
      <c r="C46" s="83" t="s">
        <v>406</v>
      </c>
      <c r="D46" s="46"/>
      <c r="E46" s="46"/>
      <c r="F46" s="35">
        <v>462491.9</v>
      </c>
      <c r="G46" s="351"/>
      <c r="H46" s="314"/>
    </row>
    <row r="47" spans="1:8" x14ac:dyDescent="0.25">
      <c r="A47" s="84"/>
      <c r="B47" s="85">
        <v>3292</v>
      </c>
      <c r="C47" s="83" t="s">
        <v>106</v>
      </c>
      <c r="D47" s="46"/>
      <c r="E47" s="46"/>
      <c r="F47" s="35">
        <v>38628.720000000001</v>
      </c>
      <c r="G47" s="351"/>
      <c r="H47" s="314"/>
    </row>
    <row r="48" spans="1:8" x14ac:dyDescent="0.25">
      <c r="A48" s="84"/>
      <c r="B48" s="85">
        <v>3293</v>
      </c>
      <c r="C48" s="83" t="s">
        <v>107</v>
      </c>
      <c r="D48" s="46"/>
      <c r="E48" s="46"/>
      <c r="F48" s="35">
        <v>303129.21999999997</v>
      </c>
      <c r="G48" s="351"/>
      <c r="H48" s="314"/>
    </row>
    <row r="49" spans="1:8" x14ac:dyDescent="0.25">
      <c r="A49" s="84"/>
      <c r="B49" s="85">
        <v>3295</v>
      </c>
      <c r="C49" s="83" t="s">
        <v>180</v>
      </c>
      <c r="D49" s="46"/>
      <c r="E49" s="46"/>
      <c r="F49" s="35">
        <v>22320.5</v>
      </c>
      <c r="G49" s="351"/>
      <c r="H49" s="314"/>
    </row>
    <row r="50" spans="1:8" x14ac:dyDescent="0.25">
      <c r="A50" s="84"/>
      <c r="B50" s="85">
        <v>3296</v>
      </c>
      <c r="C50" s="83" t="s">
        <v>341</v>
      </c>
      <c r="D50" s="46"/>
      <c r="E50" s="46"/>
      <c r="F50" s="35">
        <v>830</v>
      </c>
      <c r="G50" s="351"/>
      <c r="H50" s="314"/>
    </row>
    <row r="51" spans="1:8" x14ac:dyDescent="0.25">
      <c r="A51" s="84"/>
      <c r="B51" s="85">
        <v>3299</v>
      </c>
      <c r="C51" s="83" t="s">
        <v>108</v>
      </c>
      <c r="D51" s="46"/>
      <c r="E51" s="46"/>
      <c r="F51" s="35">
        <v>278409.40999999997</v>
      </c>
      <c r="G51" s="351"/>
      <c r="H51" s="314"/>
    </row>
    <row r="52" spans="1:8" ht="18" x14ac:dyDescent="0.25">
      <c r="A52" s="89"/>
      <c r="B52" s="90"/>
      <c r="C52" s="115"/>
      <c r="D52" s="13"/>
      <c r="E52" s="13"/>
      <c r="F52" s="35"/>
      <c r="G52" s="349"/>
      <c r="H52" s="314"/>
    </row>
    <row r="53" spans="1:8" ht="15.75" x14ac:dyDescent="0.25">
      <c r="A53" s="120"/>
      <c r="B53" s="50">
        <v>34</v>
      </c>
      <c r="C53" s="54" t="s">
        <v>109</v>
      </c>
      <c r="D53" s="129">
        <v>150000</v>
      </c>
      <c r="E53" s="348">
        <v>143000</v>
      </c>
      <c r="F53" s="348">
        <f>F54</f>
        <v>130711.21</v>
      </c>
      <c r="G53" s="355">
        <f>F53/E53</f>
        <v>0.9140644055944056</v>
      </c>
      <c r="H53" s="314"/>
    </row>
    <row r="54" spans="1:8" x14ac:dyDescent="0.25">
      <c r="A54" s="89" t="s">
        <v>181</v>
      </c>
      <c r="B54" s="90">
        <v>343</v>
      </c>
      <c r="C54" s="12" t="s">
        <v>110</v>
      </c>
      <c r="D54" s="13">
        <v>150000</v>
      </c>
      <c r="E54" s="13">
        <v>143000</v>
      </c>
      <c r="F54" s="35">
        <f>F55+F56+F57</f>
        <v>130711.21</v>
      </c>
      <c r="G54" s="464">
        <f>F54/E54</f>
        <v>0.9140644055944056</v>
      </c>
      <c r="H54" s="314"/>
    </row>
    <row r="55" spans="1:8" x14ac:dyDescent="0.25">
      <c r="A55" s="80"/>
      <c r="B55" s="81">
        <v>3431</v>
      </c>
      <c r="C55" s="83" t="s">
        <v>182</v>
      </c>
      <c r="D55" s="43"/>
      <c r="E55" s="43"/>
      <c r="F55" s="35">
        <v>130683.97</v>
      </c>
      <c r="G55" s="351"/>
      <c r="H55" s="314"/>
    </row>
    <row r="56" spans="1:8" x14ac:dyDescent="0.25">
      <c r="A56" s="80"/>
      <c r="B56" s="81">
        <v>3433</v>
      </c>
      <c r="C56" s="83" t="s">
        <v>112</v>
      </c>
      <c r="D56" s="43"/>
      <c r="E56" s="43"/>
      <c r="F56" s="35">
        <v>27.24</v>
      </c>
      <c r="G56" s="351"/>
      <c r="H56" s="314"/>
    </row>
    <row r="57" spans="1:8" x14ac:dyDescent="0.25">
      <c r="A57" s="80"/>
      <c r="B57" s="81">
        <v>3434</v>
      </c>
      <c r="C57" s="83" t="s">
        <v>113</v>
      </c>
      <c r="D57" s="43"/>
      <c r="E57" s="43"/>
      <c r="F57" s="35">
        <v>0</v>
      </c>
      <c r="G57" s="351"/>
      <c r="H57" s="314"/>
    </row>
    <row r="58" spans="1:8" ht="18" x14ac:dyDescent="0.25">
      <c r="A58" s="121"/>
      <c r="B58" s="90"/>
      <c r="C58" s="115"/>
      <c r="D58" s="13"/>
      <c r="E58" s="13"/>
      <c r="F58" s="35"/>
      <c r="G58" s="349"/>
      <c r="H58" s="314"/>
    </row>
    <row r="59" spans="1:8" ht="15.75" x14ac:dyDescent="0.25">
      <c r="A59" s="462" t="s">
        <v>161</v>
      </c>
      <c r="B59" s="463" t="s">
        <v>183</v>
      </c>
      <c r="C59" s="385" t="s">
        <v>184</v>
      </c>
      <c r="D59" s="206">
        <f>D61+D65+D69</f>
        <v>250000</v>
      </c>
      <c r="E59" s="206">
        <f>E61+E65+E69</f>
        <v>250000</v>
      </c>
      <c r="F59" s="206">
        <f>F61+F65+F69</f>
        <v>247518.73</v>
      </c>
      <c r="G59" s="207">
        <f>F59/E59</f>
        <v>0.99007492000000008</v>
      </c>
      <c r="H59" s="314"/>
    </row>
    <row r="60" spans="1:8" ht="18" x14ac:dyDescent="0.25">
      <c r="A60" s="87"/>
      <c r="B60" s="88"/>
      <c r="C60" s="19"/>
      <c r="D60" s="20"/>
      <c r="E60" s="20"/>
      <c r="F60" s="20"/>
      <c r="G60" s="349"/>
      <c r="H60" s="314"/>
    </row>
    <row r="61" spans="1:8" x14ac:dyDescent="0.25">
      <c r="A61" s="106"/>
      <c r="B61" s="124">
        <v>32</v>
      </c>
      <c r="C61" s="125" t="s">
        <v>86</v>
      </c>
      <c r="D61" s="52">
        <v>0</v>
      </c>
      <c r="E61" s="52">
        <v>0</v>
      </c>
      <c r="F61" s="48">
        <f>F62+F63</f>
        <v>33866.25</v>
      </c>
      <c r="G61" s="356">
        <v>0</v>
      </c>
      <c r="H61" s="314"/>
    </row>
    <row r="62" spans="1:8" x14ac:dyDescent="0.25">
      <c r="A62" s="121"/>
      <c r="B62" s="123">
        <v>329</v>
      </c>
      <c r="C62" s="12" t="s">
        <v>108</v>
      </c>
      <c r="D62" s="13">
        <v>0</v>
      </c>
      <c r="E62" s="13">
        <v>0</v>
      </c>
      <c r="F62" s="35">
        <v>30322.5</v>
      </c>
      <c r="G62" s="464">
        <v>0</v>
      </c>
      <c r="H62" s="314"/>
    </row>
    <row r="63" spans="1:8" x14ac:dyDescent="0.25">
      <c r="A63" s="121"/>
      <c r="B63" s="123">
        <v>3293</v>
      </c>
      <c r="C63" s="12" t="s">
        <v>107</v>
      </c>
      <c r="D63" s="13"/>
      <c r="E63" s="13"/>
      <c r="F63" s="35">
        <v>3543.75</v>
      </c>
      <c r="G63" s="351"/>
      <c r="H63" s="314"/>
    </row>
    <row r="64" spans="1:8" x14ac:dyDescent="0.25">
      <c r="A64" s="121"/>
      <c r="B64" s="123"/>
      <c r="C64" s="12"/>
      <c r="D64" s="13"/>
      <c r="E64" s="13"/>
      <c r="F64" s="35"/>
      <c r="G64" s="351"/>
      <c r="H64" s="314"/>
    </row>
    <row r="65" spans="1:8" ht="26.25" x14ac:dyDescent="0.25">
      <c r="A65" s="617"/>
      <c r="B65" s="618">
        <v>36</v>
      </c>
      <c r="C65" s="438" t="s">
        <v>783</v>
      </c>
      <c r="D65" s="415">
        <v>0</v>
      </c>
      <c r="E65" s="415">
        <v>0</v>
      </c>
      <c r="F65" s="371">
        <v>8000</v>
      </c>
      <c r="G65" s="474">
        <v>0</v>
      </c>
      <c r="H65" s="314"/>
    </row>
    <row r="66" spans="1:8" ht="26.25" x14ac:dyDescent="0.25">
      <c r="A66" s="121"/>
      <c r="B66" s="123">
        <v>366</v>
      </c>
      <c r="C66" s="12" t="s">
        <v>784</v>
      </c>
      <c r="D66" s="13">
        <v>0</v>
      </c>
      <c r="E66" s="13">
        <v>0</v>
      </c>
      <c r="F66" s="35">
        <v>8000</v>
      </c>
      <c r="G66" s="351">
        <v>0</v>
      </c>
      <c r="H66" s="314"/>
    </row>
    <row r="67" spans="1:8" ht="26.25" x14ac:dyDescent="0.25">
      <c r="A67" s="121"/>
      <c r="B67" s="123">
        <v>3661</v>
      </c>
      <c r="C67" s="12" t="s">
        <v>350</v>
      </c>
      <c r="D67" s="13"/>
      <c r="E67" s="13"/>
      <c r="F67" s="35">
        <v>80000</v>
      </c>
      <c r="G67" s="351"/>
      <c r="H67" s="314"/>
    </row>
    <row r="68" spans="1:8" x14ac:dyDescent="0.25">
      <c r="A68" s="121"/>
      <c r="B68" s="90"/>
      <c r="C68" s="12"/>
      <c r="D68" s="13"/>
      <c r="E68" s="13"/>
      <c r="F68" s="35"/>
      <c r="G68" s="351"/>
      <c r="H68" s="314"/>
    </row>
    <row r="69" spans="1:8" x14ac:dyDescent="0.25">
      <c r="A69" s="106"/>
      <c r="B69" s="50">
        <v>38</v>
      </c>
      <c r="C69" s="54" t="s">
        <v>119</v>
      </c>
      <c r="D69" s="48">
        <f>D70+D72+D74</f>
        <v>250000</v>
      </c>
      <c r="E69" s="48">
        <f>E70+E72+E74</f>
        <v>250000</v>
      </c>
      <c r="F69" s="48">
        <f>F70+F72+F74</f>
        <v>205652.48000000001</v>
      </c>
      <c r="G69" s="356">
        <f>F69/E69</f>
        <v>0.82260991999999999</v>
      </c>
      <c r="H69" s="314"/>
    </row>
    <row r="70" spans="1:8" x14ac:dyDescent="0.25">
      <c r="A70" s="89"/>
      <c r="B70" s="90">
        <v>381</v>
      </c>
      <c r="C70" s="12" t="s">
        <v>120</v>
      </c>
      <c r="D70" s="116">
        <v>0</v>
      </c>
      <c r="E70" s="116">
        <v>0</v>
      </c>
      <c r="F70" s="35">
        <v>205652.48000000001</v>
      </c>
      <c r="G70" s="464">
        <v>0</v>
      </c>
      <c r="H70" s="314"/>
    </row>
    <row r="71" spans="1:8" x14ac:dyDescent="0.25">
      <c r="A71" s="80"/>
      <c r="B71" s="81">
        <v>3811</v>
      </c>
      <c r="C71" s="83" t="s">
        <v>121</v>
      </c>
      <c r="D71" s="46"/>
      <c r="E71" s="46"/>
      <c r="F71" s="35">
        <f>F70</f>
        <v>205652.48000000001</v>
      </c>
      <c r="G71" s="464"/>
      <c r="H71" s="314"/>
    </row>
    <row r="72" spans="1:8" x14ac:dyDescent="0.25">
      <c r="A72" s="80"/>
      <c r="B72" s="81">
        <v>383</v>
      </c>
      <c r="C72" s="83" t="s">
        <v>561</v>
      </c>
      <c r="D72" s="46">
        <v>0</v>
      </c>
      <c r="E72" s="46">
        <v>0</v>
      </c>
      <c r="F72" s="35">
        <v>0</v>
      </c>
      <c r="G72" s="464">
        <v>0</v>
      </c>
      <c r="H72" s="314"/>
    </row>
    <row r="73" spans="1:8" x14ac:dyDescent="0.25">
      <c r="A73" s="80"/>
      <c r="B73" s="81">
        <v>3831</v>
      </c>
      <c r="C73" s="83" t="s">
        <v>562</v>
      </c>
      <c r="D73" s="46"/>
      <c r="E73" s="46"/>
      <c r="F73" s="35">
        <v>0</v>
      </c>
      <c r="G73" s="351"/>
      <c r="H73" s="314"/>
    </row>
    <row r="74" spans="1:8" x14ac:dyDescent="0.25">
      <c r="A74" s="80" t="s">
        <v>415</v>
      </c>
      <c r="B74" s="81">
        <v>385</v>
      </c>
      <c r="C74" s="83" t="s">
        <v>414</v>
      </c>
      <c r="D74" s="46">
        <v>250000</v>
      </c>
      <c r="E74" s="46">
        <v>250000</v>
      </c>
      <c r="F74" s="35">
        <v>0</v>
      </c>
      <c r="G74" s="464">
        <v>0</v>
      </c>
      <c r="H74" s="314"/>
    </row>
    <row r="75" spans="1:8" ht="18" x14ac:dyDescent="0.25">
      <c r="A75" s="89"/>
      <c r="B75" s="90"/>
      <c r="C75" s="115"/>
      <c r="D75" s="13"/>
      <c r="E75" s="13"/>
      <c r="F75" s="35"/>
      <c r="G75" s="349"/>
      <c r="H75" s="314"/>
    </row>
    <row r="76" spans="1:8" ht="15.75" x14ac:dyDescent="0.25">
      <c r="A76" s="465" t="s">
        <v>161</v>
      </c>
      <c r="B76" s="463" t="s">
        <v>189</v>
      </c>
      <c r="C76" s="385" t="s">
        <v>190</v>
      </c>
      <c r="D76" s="206">
        <f>D78+D83</f>
        <v>65000</v>
      </c>
      <c r="E76" s="206">
        <f>E78+E83</f>
        <v>63000</v>
      </c>
      <c r="F76" s="206">
        <f>F78+F83</f>
        <v>9366.64</v>
      </c>
      <c r="G76" s="207">
        <f>F76/E76</f>
        <v>0.14867682539682539</v>
      </c>
      <c r="H76" s="314"/>
    </row>
    <row r="77" spans="1:8" x14ac:dyDescent="0.25">
      <c r="A77" s="126"/>
      <c r="B77" s="88"/>
      <c r="C77" s="19"/>
      <c r="D77" s="20"/>
      <c r="E77" s="20"/>
      <c r="F77" s="20"/>
      <c r="G77" s="351"/>
      <c r="H77" s="314"/>
    </row>
    <row r="78" spans="1:8" x14ac:dyDescent="0.25">
      <c r="A78" s="56"/>
      <c r="B78" s="50">
        <v>34</v>
      </c>
      <c r="C78" s="54" t="s">
        <v>191</v>
      </c>
      <c r="D78" s="48">
        <v>50000</v>
      </c>
      <c r="E78" s="48">
        <v>48000</v>
      </c>
      <c r="F78" s="48">
        <f>F79</f>
        <v>0</v>
      </c>
      <c r="G78" s="356">
        <v>0</v>
      </c>
      <c r="H78" s="314"/>
    </row>
    <row r="79" spans="1:8" x14ac:dyDescent="0.25">
      <c r="A79" s="89" t="s">
        <v>186</v>
      </c>
      <c r="B79" s="90">
        <v>343</v>
      </c>
      <c r="C79" s="12" t="s">
        <v>110</v>
      </c>
      <c r="D79" s="13">
        <v>50000</v>
      </c>
      <c r="E79" s="13">
        <v>48000</v>
      </c>
      <c r="F79" s="35">
        <f>F80+F81</f>
        <v>0</v>
      </c>
      <c r="G79" s="464">
        <v>0</v>
      </c>
      <c r="H79" s="314"/>
    </row>
    <row r="80" spans="1:8" x14ac:dyDescent="0.25">
      <c r="A80" s="80"/>
      <c r="B80" s="81">
        <v>3433</v>
      </c>
      <c r="C80" s="83" t="s">
        <v>112</v>
      </c>
      <c r="D80" s="43"/>
      <c r="E80" s="43"/>
      <c r="F80" s="35">
        <v>0</v>
      </c>
      <c r="G80" s="351"/>
      <c r="H80" s="314"/>
    </row>
    <row r="81" spans="1:8" x14ac:dyDescent="0.25">
      <c r="A81" s="21"/>
      <c r="B81" s="14">
        <v>3434</v>
      </c>
      <c r="C81" s="115" t="s">
        <v>113</v>
      </c>
      <c r="D81" s="13"/>
      <c r="E81" s="13"/>
      <c r="F81" s="35">
        <v>0</v>
      </c>
      <c r="G81" s="351"/>
      <c r="H81" s="314"/>
    </row>
    <row r="82" spans="1:8" x14ac:dyDescent="0.25">
      <c r="A82" s="21"/>
      <c r="B82" s="14"/>
      <c r="C82" s="115"/>
      <c r="D82" s="13"/>
      <c r="E82" s="13"/>
      <c r="F82" s="35"/>
      <c r="G82" s="351"/>
      <c r="H82" s="314"/>
    </row>
    <row r="83" spans="1:8" x14ac:dyDescent="0.25">
      <c r="A83" s="56"/>
      <c r="B83" s="50">
        <v>32</v>
      </c>
      <c r="C83" s="51" t="s">
        <v>86</v>
      </c>
      <c r="D83" s="48">
        <v>15000</v>
      </c>
      <c r="E83" s="48">
        <v>15000</v>
      </c>
      <c r="F83" s="48">
        <v>9366.64</v>
      </c>
      <c r="G83" s="356">
        <f>F83/E83</f>
        <v>0.62444266666666659</v>
      </c>
      <c r="H83" s="314"/>
    </row>
    <row r="84" spans="1:8" x14ac:dyDescent="0.25">
      <c r="A84" s="23" t="s">
        <v>187</v>
      </c>
      <c r="B84" s="47">
        <v>329</v>
      </c>
      <c r="C84" s="22" t="s">
        <v>342</v>
      </c>
      <c r="D84" s="35">
        <v>15000</v>
      </c>
      <c r="E84" s="35">
        <v>15000</v>
      </c>
      <c r="F84" s="35">
        <f>F83</f>
        <v>9366.64</v>
      </c>
      <c r="G84" s="464">
        <f>F84/E84</f>
        <v>0.62444266666666659</v>
      </c>
      <c r="H84" s="314"/>
    </row>
    <row r="85" spans="1:8" x14ac:dyDescent="0.25">
      <c r="A85" s="126"/>
      <c r="B85" s="47">
        <v>3296</v>
      </c>
      <c r="C85" s="22" t="s">
        <v>341</v>
      </c>
      <c r="D85" s="20"/>
      <c r="E85" s="20"/>
      <c r="F85" s="35">
        <f>F83</f>
        <v>9366.64</v>
      </c>
      <c r="G85" s="351"/>
      <c r="H85" s="314"/>
    </row>
    <row r="86" spans="1:8" x14ac:dyDescent="0.25">
      <c r="A86" s="21"/>
      <c r="B86" s="14"/>
      <c r="C86" s="115"/>
      <c r="D86" s="13"/>
      <c r="E86" s="13"/>
      <c r="F86" s="35"/>
      <c r="G86" s="351"/>
      <c r="H86" s="314"/>
    </row>
    <row r="87" spans="1:8" ht="15.75" x14ac:dyDescent="0.25">
      <c r="A87" s="466" t="s">
        <v>161</v>
      </c>
      <c r="B87" s="384" t="s">
        <v>192</v>
      </c>
      <c r="C87" s="466" t="s">
        <v>193</v>
      </c>
      <c r="D87" s="206">
        <v>20000</v>
      </c>
      <c r="E87" s="206">
        <v>20000</v>
      </c>
      <c r="F87" s="206">
        <v>5536.96</v>
      </c>
      <c r="G87" s="207">
        <f>F87/E87</f>
        <v>0.27684799999999998</v>
      </c>
      <c r="H87" s="314"/>
    </row>
    <row r="88" spans="1:8" ht="18" x14ac:dyDescent="0.25">
      <c r="A88" s="115"/>
      <c r="B88" s="11"/>
      <c r="C88" s="115"/>
      <c r="D88" s="13"/>
      <c r="E88" s="13"/>
      <c r="F88" s="35"/>
      <c r="G88" s="349"/>
      <c r="H88" s="314"/>
    </row>
    <row r="89" spans="1:8" x14ac:dyDescent="0.25">
      <c r="A89" s="54"/>
      <c r="B89" s="55">
        <v>32</v>
      </c>
      <c r="C89" s="54" t="s">
        <v>195</v>
      </c>
      <c r="D89" s="48">
        <v>20000</v>
      </c>
      <c r="E89" s="48">
        <v>20000</v>
      </c>
      <c r="F89" s="48">
        <f>F87</f>
        <v>5536.96</v>
      </c>
      <c r="G89" s="356">
        <f>F89/E89</f>
        <v>0.27684799999999998</v>
      </c>
      <c r="H89" s="314"/>
    </row>
    <row r="90" spans="1:8" ht="26.25" x14ac:dyDescent="0.25">
      <c r="A90" s="127">
        <v>12</v>
      </c>
      <c r="B90" s="101">
        <v>324</v>
      </c>
      <c r="C90" s="22" t="s">
        <v>343</v>
      </c>
      <c r="D90" s="116">
        <v>20000</v>
      </c>
      <c r="E90" s="116">
        <v>20000</v>
      </c>
      <c r="F90" s="35">
        <f>F87</f>
        <v>5536.96</v>
      </c>
      <c r="G90" s="464">
        <f>F90/E90</f>
        <v>0.27684799999999998</v>
      </c>
      <c r="H90" s="314"/>
    </row>
    <row r="91" spans="1:8" ht="26.25" x14ac:dyDescent="0.25">
      <c r="A91" s="91"/>
      <c r="B91" s="92">
        <v>3241</v>
      </c>
      <c r="C91" s="22" t="s">
        <v>343</v>
      </c>
      <c r="D91" s="46"/>
      <c r="E91" s="46"/>
      <c r="F91" s="35">
        <f>F87</f>
        <v>5536.96</v>
      </c>
      <c r="G91" s="351"/>
      <c r="H91" s="314"/>
    </row>
    <row r="92" spans="1:8" ht="18" x14ac:dyDescent="0.25">
      <c r="A92" s="91"/>
      <c r="B92" s="92"/>
      <c r="C92" s="22"/>
      <c r="D92" s="46"/>
      <c r="E92" s="46"/>
      <c r="F92" s="35"/>
      <c r="G92" s="349"/>
      <c r="H92" s="314"/>
    </row>
    <row r="93" spans="1:8" ht="30" x14ac:dyDescent="0.25">
      <c r="A93" s="467" t="s">
        <v>185</v>
      </c>
      <c r="B93" s="428" t="s">
        <v>785</v>
      </c>
      <c r="C93" s="385" t="s">
        <v>416</v>
      </c>
      <c r="D93" s="215">
        <f>D95</f>
        <v>60000</v>
      </c>
      <c r="E93" s="215">
        <f>E95</f>
        <v>77000</v>
      </c>
      <c r="F93" s="206">
        <f>F95</f>
        <v>57087.16</v>
      </c>
      <c r="G93" s="207">
        <f>F93/E93</f>
        <v>0.74139168831168833</v>
      </c>
      <c r="H93" s="314"/>
    </row>
    <row r="94" spans="1:8" ht="18" x14ac:dyDescent="0.25">
      <c r="A94" s="289"/>
      <c r="B94" s="290"/>
      <c r="C94" s="287"/>
      <c r="D94" s="291"/>
      <c r="E94" s="291"/>
      <c r="F94" s="202"/>
      <c r="G94" s="349"/>
      <c r="H94" s="314"/>
    </row>
    <row r="95" spans="1:8" ht="27.75" customHeight="1" x14ac:dyDescent="0.25">
      <c r="A95" s="296"/>
      <c r="B95" s="211">
        <v>42</v>
      </c>
      <c r="C95" s="51" t="s">
        <v>243</v>
      </c>
      <c r="D95" s="212">
        <f>D96+D101</f>
        <v>60000</v>
      </c>
      <c r="E95" s="212">
        <f>E96+E101</f>
        <v>77000</v>
      </c>
      <c r="F95" s="48">
        <f>F96+F101</f>
        <v>57087.16</v>
      </c>
      <c r="G95" s="356">
        <f>F95/E95</f>
        <v>0.74139168831168833</v>
      </c>
      <c r="H95" s="314"/>
    </row>
    <row r="96" spans="1:8" ht="17.25" customHeight="1" x14ac:dyDescent="0.25">
      <c r="A96" s="91"/>
      <c r="B96" s="92">
        <v>422</v>
      </c>
      <c r="C96" s="22" t="s">
        <v>135</v>
      </c>
      <c r="D96" s="46">
        <v>40000</v>
      </c>
      <c r="E96" s="46">
        <v>58000</v>
      </c>
      <c r="F96" s="35">
        <f>F97+F98+F99+F100</f>
        <v>57087.16</v>
      </c>
      <c r="G96" s="464">
        <f>F96/E96</f>
        <v>0.98426137931034485</v>
      </c>
      <c r="H96" s="314"/>
    </row>
    <row r="97" spans="1:8" ht="16.5" customHeight="1" x14ac:dyDescent="0.25">
      <c r="A97" s="91"/>
      <c r="B97" s="92">
        <v>4221</v>
      </c>
      <c r="C97" s="22" t="s">
        <v>136</v>
      </c>
      <c r="D97" s="46"/>
      <c r="E97" s="46"/>
      <c r="F97" s="35">
        <v>57087.16</v>
      </c>
      <c r="G97" s="351"/>
      <c r="H97" s="314"/>
    </row>
    <row r="98" spans="1:8" ht="16.5" customHeight="1" x14ac:dyDescent="0.25">
      <c r="A98" s="91"/>
      <c r="B98" s="92">
        <v>4222</v>
      </c>
      <c r="C98" s="22" t="s">
        <v>137</v>
      </c>
      <c r="D98" s="46"/>
      <c r="E98" s="46"/>
      <c r="F98" s="35">
        <v>0</v>
      </c>
      <c r="G98" s="351"/>
      <c r="H98" s="314"/>
    </row>
    <row r="99" spans="1:8" ht="15.75" customHeight="1" x14ac:dyDescent="0.25">
      <c r="A99" s="91"/>
      <c r="B99" s="92">
        <v>4223</v>
      </c>
      <c r="C99" s="22" t="s">
        <v>285</v>
      </c>
      <c r="D99" s="46"/>
      <c r="E99" s="46"/>
      <c r="F99" s="35">
        <v>0</v>
      </c>
      <c r="G99" s="351"/>
      <c r="H99" s="314"/>
    </row>
    <row r="100" spans="1:8" ht="15.75" customHeight="1" x14ac:dyDescent="0.25">
      <c r="A100" s="91"/>
      <c r="B100" s="92">
        <v>4227</v>
      </c>
      <c r="C100" s="22" t="s">
        <v>563</v>
      </c>
      <c r="D100" s="46"/>
      <c r="E100" s="46"/>
      <c r="F100" s="35">
        <v>0</v>
      </c>
      <c r="G100" s="351"/>
      <c r="H100" s="314"/>
    </row>
    <row r="101" spans="1:8" ht="26.25" x14ac:dyDescent="0.25">
      <c r="A101" s="91"/>
      <c r="B101" s="92">
        <v>426</v>
      </c>
      <c r="C101" s="22" t="s">
        <v>188</v>
      </c>
      <c r="D101" s="46">
        <v>20000</v>
      </c>
      <c r="E101" s="46">
        <v>19000</v>
      </c>
      <c r="F101" s="35">
        <v>0</v>
      </c>
      <c r="G101" s="464">
        <v>0</v>
      </c>
      <c r="H101" s="314"/>
    </row>
    <row r="102" spans="1:8" x14ac:dyDescent="0.25">
      <c r="A102" s="91"/>
      <c r="B102" s="92">
        <v>4262</v>
      </c>
      <c r="C102" s="22" t="s">
        <v>417</v>
      </c>
      <c r="D102" s="46"/>
      <c r="E102" s="46"/>
      <c r="F102" s="35">
        <v>0</v>
      </c>
      <c r="G102" s="351"/>
      <c r="H102" s="314"/>
    </row>
    <row r="103" spans="1:8" x14ac:dyDescent="0.25">
      <c r="A103" s="91"/>
      <c r="B103" s="92"/>
      <c r="C103" s="22"/>
      <c r="D103" s="46"/>
      <c r="E103" s="46"/>
      <c r="F103" s="35"/>
      <c r="G103" s="351"/>
      <c r="H103" s="314"/>
    </row>
    <row r="104" spans="1:8" ht="20.25" customHeight="1" x14ac:dyDescent="0.25">
      <c r="A104" s="467" t="s">
        <v>185</v>
      </c>
      <c r="B104" s="428" t="s">
        <v>786</v>
      </c>
      <c r="C104" s="385" t="s">
        <v>787</v>
      </c>
      <c r="D104" s="429">
        <v>140000</v>
      </c>
      <c r="E104" s="429">
        <v>133000</v>
      </c>
      <c r="F104" s="386">
        <v>0</v>
      </c>
      <c r="G104" s="491">
        <v>0</v>
      </c>
      <c r="H104" s="314"/>
    </row>
    <row r="105" spans="1:8" x14ac:dyDescent="0.25">
      <c r="A105" s="91"/>
      <c r="B105" s="92"/>
      <c r="C105" s="22"/>
      <c r="D105" s="46"/>
      <c r="E105" s="46"/>
      <c r="F105" s="35"/>
      <c r="G105" s="351"/>
      <c r="H105" s="314"/>
    </row>
    <row r="106" spans="1:8" ht="26.25" x14ac:dyDescent="0.25">
      <c r="A106" s="91"/>
      <c r="B106" s="92">
        <v>42</v>
      </c>
      <c r="C106" s="22" t="s">
        <v>243</v>
      </c>
      <c r="D106" s="46">
        <v>140000</v>
      </c>
      <c r="E106" s="46">
        <v>133000</v>
      </c>
      <c r="F106" s="35">
        <v>0</v>
      </c>
      <c r="G106" s="351">
        <v>0</v>
      </c>
      <c r="H106" s="314"/>
    </row>
    <row r="107" spans="1:8" x14ac:dyDescent="0.25">
      <c r="A107" s="91"/>
      <c r="B107" s="92">
        <v>423</v>
      </c>
      <c r="C107" s="22" t="s">
        <v>713</v>
      </c>
      <c r="D107" s="46">
        <v>140000</v>
      </c>
      <c r="E107" s="46">
        <v>133000</v>
      </c>
      <c r="F107" s="35">
        <v>0</v>
      </c>
      <c r="G107" s="351">
        <v>0</v>
      </c>
      <c r="H107" s="314"/>
    </row>
    <row r="108" spans="1:8" x14ac:dyDescent="0.25">
      <c r="A108" s="91"/>
      <c r="B108" s="92"/>
      <c r="C108" s="22"/>
      <c r="D108" s="46"/>
      <c r="E108" s="46"/>
      <c r="F108" s="35"/>
      <c r="G108" s="351"/>
      <c r="H108" s="314"/>
    </row>
    <row r="109" spans="1:8" ht="16.5" x14ac:dyDescent="0.25">
      <c r="A109" s="93" t="s">
        <v>196</v>
      </c>
      <c r="B109" s="94" t="s">
        <v>197</v>
      </c>
      <c r="C109" s="37" t="s">
        <v>198</v>
      </c>
      <c r="D109" s="41">
        <f>D111+D166+D270+D329+D356+D404+D473</f>
        <v>28746000</v>
      </c>
      <c r="E109" s="41">
        <f>E111+E166+E270+E329+E356+E404+E473</f>
        <v>31742000</v>
      </c>
      <c r="F109" s="41">
        <f>F111+F166+F270+F329+F356+F404+F473</f>
        <v>30294132.309999999</v>
      </c>
      <c r="G109" s="468">
        <f>F109/E109</f>
        <v>0.95438637483460398</v>
      </c>
      <c r="H109" s="314"/>
    </row>
    <row r="110" spans="1:8" ht="18" x14ac:dyDescent="0.25">
      <c r="A110" s="95"/>
      <c r="B110" s="96"/>
      <c r="C110" s="97"/>
      <c r="D110" s="98"/>
      <c r="E110" s="98"/>
      <c r="F110" s="98"/>
      <c r="G110" s="349"/>
      <c r="H110" s="314"/>
    </row>
    <row r="111" spans="1:8" ht="16.5" x14ac:dyDescent="0.25">
      <c r="A111" s="400" t="s">
        <v>159</v>
      </c>
      <c r="B111" s="396">
        <v>10002</v>
      </c>
      <c r="C111" s="391" t="s">
        <v>199</v>
      </c>
      <c r="D111" s="469">
        <f>D113+D158</f>
        <v>10860000</v>
      </c>
      <c r="E111" s="469">
        <f>E113+E158</f>
        <v>11310000</v>
      </c>
      <c r="F111" s="469">
        <f>F113+F158</f>
        <v>11272572</v>
      </c>
      <c r="G111" s="470">
        <f>F111/E111</f>
        <v>0.99669071618037131</v>
      </c>
      <c r="H111" s="314"/>
    </row>
    <row r="112" spans="1:8" ht="18" x14ac:dyDescent="0.25">
      <c r="A112" s="4"/>
      <c r="B112" s="8"/>
      <c r="C112" s="4"/>
      <c r="D112" s="10"/>
      <c r="E112" s="10"/>
      <c r="F112" s="10"/>
      <c r="G112" s="349"/>
      <c r="H112" s="314"/>
    </row>
    <row r="113" spans="1:8" ht="30" x14ac:dyDescent="0.25">
      <c r="A113" s="462" t="s">
        <v>161</v>
      </c>
      <c r="B113" s="384" t="s">
        <v>200</v>
      </c>
      <c r="C113" s="385" t="s">
        <v>201</v>
      </c>
      <c r="D113" s="206">
        <f>D115+D124+D150+D154</f>
        <v>9070000</v>
      </c>
      <c r="E113" s="206">
        <f>E115+E124+E150+E154</f>
        <v>9482000</v>
      </c>
      <c r="F113" s="206">
        <f>F115+F124+F150+F154</f>
        <v>9446112</v>
      </c>
      <c r="G113" s="207">
        <f>F113/E113</f>
        <v>0.99621514448428605</v>
      </c>
      <c r="H113" s="314"/>
    </row>
    <row r="114" spans="1:8" ht="18" x14ac:dyDescent="0.25">
      <c r="A114" s="115"/>
      <c r="B114" s="11"/>
      <c r="C114" s="115"/>
      <c r="D114" s="13"/>
      <c r="E114" s="13"/>
      <c r="F114" s="13"/>
      <c r="G114" s="349"/>
      <c r="H114" s="314"/>
    </row>
    <row r="115" spans="1:8" x14ac:dyDescent="0.25">
      <c r="A115" s="117"/>
      <c r="B115" s="55">
        <v>31</v>
      </c>
      <c r="C115" s="54" t="s">
        <v>80</v>
      </c>
      <c r="D115" s="48">
        <f>D116+D118+D120</f>
        <v>6930000</v>
      </c>
      <c r="E115" s="48">
        <f>E116+E118+E120</f>
        <v>6887000</v>
      </c>
      <c r="F115" s="48">
        <f>F116+F118+F120</f>
        <v>6885144</v>
      </c>
      <c r="G115" s="356">
        <f>F115/E115</f>
        <v>0.99973050675185127</v>
      </c>
      <c r="H115" s="314"/>
    </row>
    <row r="116" spans="1:8" x14ac:dyDescent="0.25">
      <c r="A116" s="23" t="s">
        <v>399</v>
      </c>
      <c r="B116" s="11">
        <v>311</v>
      </c>
      <c r="C116" s="115" t="s">
        <v>203</v>
      </c>
      <c r="D116" s="13">
        <v>5700000</v>
      </c>
      <c r="E116" s="13">
        <v>5655000</v>
      </c>
      <c r="F116" s="13">
        <v>5654341</v>
      </c>
      <c r="G116" s="464">
        <f>F116/E116</f>
        <v>0.99988346595932798</v>
      </c>
      <c r="H116" s="314"/>
    </row>
    <row r="117" spans="1:8" x14ac:dyDescent="0.25">
      <c r="A117" s="23"/>
      <c r="B117" s="99">
        <v>3111</v>
      </c>
      <c r="C117" s="82" t="s">
        <v>82</v>
      </c>
      <c r="D117" s="43"/>
      <c r="E117" s="43"/>
      <c r="F117" s="43">
        <v>5654341</v>
      </c>
      <c r="G117" s="464"/>
      <c r="H117" s="314"/>
    </row>
    <row r="118" spans="1:8" x14ac:dyDescent="0.25">
      <c r="A118" s="23" t="s">
        <v>202</v>
      </c>
      <c r="B118" s="11">
        <v>312</v>
      </c>
      <c r="C118" s="12" t="s">
        <v>83</v>
      </c>
      <c r="D118" s="116">
        <v>250000</v>
      </c>
      <c r="E118" s="116">
        <v>259000</v>
      </c>
      <c r="F118" s="13">
        <v>258247</v>
      </c>
      <c r="G118" s="464">
        <f>F118/E118</f>
        <v>0.99709266409266406</v>
      </c>
      <c r="H118" s="314"/>
    </row>
    <row r="119" spans="1:8" x14ac:dyDescent="0.25">
      <c r="A119" s="23"/>
      <c r="B119" s="99">
        <v>3121</v>
      </c>
      <c r="C119" s="83" t="s">
        <v>83</v>
      </c>
      <c r="D119" s="46"/>
      <c r="E119" s="46"/>
      <c r="F119" s="43">
        <v>258247</v>
      </c>
      <c r="G119" s="464"/>
      <c r="H119" s="314"/>
    </row>
    <row r="120" spans="1:8" x14ac:dyDescent="0.25">
      <c r="A120" s="24" t="s">
        <v>204</v>
      </c>
      <c r="B120" s="101">
        <v>313</v>
      </c>
      <c r="C120" s="12" t="s">
        <v>84</v>
      </c>
      <c r="D120" s="116">
        <v>980000</v>
      </c>
      <c r="E120" s="116">
        <v>973000</v>
      </c>
      <c r="F120" s="13">
        <f>F121+F122</f>
        <v>972556</v>
      </c>
      <c r="G120" s="464">
        <f>F120/E120</f>
        <v>0.99954367934224053</v>
      </c>
      <c r="H120" s="314"/>
    </row>
    <row r="121" spans="1:8" x14ac:dyDescent="0.25">
      <c r="A121" s="24"/>
      <c r="B121" s="92">
        <v>3132</v>
      </c>
      <c r="C121" s="83" t="s">
        <v>206</v>
      </c>
      <c r="D121" s="46"/>
      <c r="E121" s="46"/>
      <c r="F121" s="43">
        <v>876431</v>
      </c>
      <c r="G121" s="351"/>
      <c r="H121" s="314"/>
    </row>
    <row r="122" spans="1:8" x14ac:dyDescent="0.25">
      <c r="A122" s="24"/>
      <c r="B122" s="92">
        <v>3133</v>
      </c>
      <c r="C122" s="83" t="s">
        <v>207</v>
      </c>
      <c r="D122" s="46"/>
      <c r="E122" s="46"/>
      <c r="F122" s="43">
        <v>96125</v>
      </c>
      <c r="G122" s="351"/>
      <c r="H122" s="314"/>
    </row>
    <row r="123" spans="1:8" x14ac:dyDescent="0.25">
      <c r="A123" s="89"/>
      <c r="B123" s="11"/>
      <c r="C123" s="115"/>
      <c r="D123" s="13"/>
      <c r="E123" s="13"/>
      <c r="F123" s="13"/>
      <c r="G123" s="351"/>
      <c r="H123" s="314"/>
    </row>
    <row r="124" spans="1:8" ht="15.75" x14ac:dyDescent="0.25">
      <c r="A124" s="120"/>
      <c r="B124" s="55">
        <v>32</v>
      </c>
      <c r="C124" s="54" t="s">
        <v>86</v>
      </c>
      <c r="D124" s="48">
        <f>D125+D128+D135+D145+D147</f>
        <v>1975000</v>
      </c>
      <c r="E124" s="48">
        <f>E125+E128+E135+E145+E147</f>
        <v>2437000</v>
      </c>
      <c r="F124" s="48">
        <f>F125+F128+F135+F145+F147</f>
        <v>2434406</v>
      </c>
      <c r="G124" s="355">
        <f>F124/E124</f>
        <v>0.99893557652851872</v>
      </c>
      <c r="H124" s="314"/>
    </row>
    <row r="125" spans="1:8" x14ac:dyDescent="0.25">
      <c r="A125" s="23" t="s">
        <v>205</v>
      </c>
      <c r="B125" s="11">
        <v>321</v>
      </c>
      <c r="C125" s="115" t="s">
        <v>87</v>
      </c>
      <c r="D125" s="13">
        <v>600000</v>
      </c>
      <c r="E125" s="13">
        <v>699000</v>
      </c>
      <c r="F125" s="13">
        <f>F126+F127</f>
        <v>698490</v>
      </c>
      <c r="G125" s="464">
        <f>F125/E125</f>
        <v>0.99927038626609443</v>
      </c>
      <c r="H125" s="314"/>
    </row>
    <row r="126" spans="1:8" x14ac:dyDescent="0.25">
      <c r="A126" s="23"/>
      <c r="B126" s="99">
        <v>3212</v>
      </c>
      <c r="C126" s="82" t="s">
        <v>89</v>
      </c>
      <c r="D126" s="43"/>
      <c r="E126" s="43"/>
      <c r="F126" s="43">
        <v>656429</v>
      </c>
      <c r="G126" s="464"/>
      <c r="H126" s="314"/>
    </row>
    <row r="127" spans="1:8" x14ac:dyDescent="0.25">
      <c r="A127" s="23"/>
      <c r="B127" s="99">
        <v>3213</v>
      </c>
      <c r="C127" s="82" t="s">
        <v>90</v>
      </c>
      <c r="D127" s="43"/>
      <c r="E127" s="43"/>
      <c r="F127" s="43">
        <v>42061</v>
      </c>
      <c r="G127" s="464"/>
      <c r="H127" s="314"/>
    </row>
    <row r="128" spans="1:8" x14ac:dyDescent="0.25">
      <c r="A128" s="23" t="s">
        <v>208</v>
      </c>
      <c r="B128" s="11">
        <v>322</v>
      </c>
      <c r="C128" s="12" t="s">
        <v>92</v>
      </c>
      <c r="D128" s="13">
        <v>1000000</v>
      </c>
      <c r="E128" s="13">
        <v>1231000</v>
      </c>
      <c r="F128" s="13">
        <f>F129+F130+F131+F132+F133+F134</f>
        <v>1230266</v>
      </c>
      <c r="G128" s="464">
        <f>F128/E128</f>
        <v>0.99940373679935013</v>
      </c>
      <c r="H128" s="314"/>
    </row>
    <row r="129" spans="1:8" x14ac:dyDescent="0.25">
      <c r="A129" s="23"/>
      <c r="B129" s="11">
        <v>3221</v>
      </c>
      <c r="C129" s="12" t="s">
        <v>564</v>
      </c>
      <c r="D129" s="13"/>
      <c r="E129" s="13"/>
      <c r="F129" s="13">
        <v>23439</v>
      </c>
      <c r="G129" s="464"/>
      <c r="H129" s="314"/>
    </row>
    <row r="130" spans="1:8" x14ac:dyDescent="0.25">
      <c r="A130" s="23"/>
      <c r="B130" s="99">
        <v>3222</v>
      </c>
      <c r="C130" s="83" t="s">
        <v>94</v>
      </c>
      <c r="D130" s="43"/>
      <c r="E130" s="43"/>
      <c r="F130" s="43">
        <v>758297</v>
      </c>
      <c r="G130" s="464"/>
      <c r="H130" s="314"/>
    </row>
    <row r="131" spans="1:8" x14ac:dyDescent="0.25">
      <c r="A131" s="23"/>
      <c r="B131" s="99">
        <v>3223</v>
      </c>
      <c r="C131" s="83" t="s">
        <v>95</v>
      </c>
      <c r="D131" s="43"/>
      <c r="E131" s="43"/>
      <c r="F131" s="43">
        <v>305006</v>
      </c>
      <c r="G131" s="464"/>
      <c r="H131" s="314"/>
    </row>
    <row r="132" spans="1:8" x14ac:dyDescent="0.25">
      <c r="A132" s="23"/>
      <c r="B132" s="99">
        <v>3224</v>
      </c>
      <c r="C132" s="83" t="s">
        <v>581</v>
      </c>
      <c r="D132" s="43"/>
      <c r="E132" s="43"/>
      <c r="F132" s="43">
        <v>100784</v>
      </c>
      <c r="G132" s="464"/>
      <c r="H132" s="314"/>
    </row>
    <row r="133" spans="1:8" x14ac:dyDescent="0.25">
      <c r="A133" s="23"/>
      <c r="B133" s="99">
        <v>3225</v>
      </c>
      <c r="C133" s="83" t="s">
        <v>565</v>
      </c>
      <c r="D133" s="43"/>
      <c r="E133" s="43"/>
      <c r="F133" s="43">
        <v>20969</v>
      </c>
      <c r="G133" s="464"/>
      <c r="H133" s="314"/>
    </row>
    <row r="134" spans="1:8" x14ac:dyDescent="0.25">
      <c r="A134" s="23"/>
      <c r="B134" s="99">
        <v>3227</v>
      </c>
      <c r="C134" s="83" t="s">
        <v>284</v>
      </c>
      <c r="D134" s="43"/>
      <c r="E134" s="43"/>
      <c r="F134" s="43">
        <v>21771</v>
      </c>
      <c r="G134" s="464"/>
      <c r="H134" s="314"/>
    </row>
    <row r="135" spans="1:8" x14ac:dyDescent="0.25">
      <c r="A135" s="23" t="s">
        <v>209</v>
      </c>
      <c r="B135" s="11">
        <v>323</v>
      </c>
      <c r="C135" s="12" t="s">
        <v>97</v>
      </c>
      <c r="D135" s="13">
        <v>300000</v>
      </c>
      <c r="E135" s="13">
        <v>365000</v>
      </c>
      <c r="F135" s="13">
        <f>F136+F137+F138+F139+F140+F141+F142+F143+F144</f>
        <v>364924</v>
      </c>
      <c r="G135" s="464">
        <f>F135/E135</f>
        <v>0.99979178082191777</v>
      </c>
      <c r="H135" s="314"/>
    </row>
    <row r="136" spans="1:8" x14ac:dyDescent="0.25">
      <c r="A136" s="23"/>
      <c r="B136" s="11">
        <v>3231</v>
      </c>
      <c r="C136" s="12" t="s">
        <v>98</v>
      </c>
      <c r="D136" s="13"/>
      <c r="E136" s="13"/>
      <c r="F136" s="13">
        <v>28164</v>
      </c>
      <c r="G136" s="464"/>
      <c r="H136" s="314"/>
    </row>
    <row r="137" spans="1:8" x14ac:dyDescent="0.25">
      <c r="A137" s="23"/>
      <c r="B137" s="99">
        <v>3232</v>
      </c>
      <c r="C137" s="83" t="s">
        <v>210</v>
      </c>
      <c r="D137" s="43"/>
      <c r="E137" s="43"/>
      <c r="F137" s="43">
        <v>74537</v>
      </c>
      <c r="G137" s="464"/>
      <c r="H137" s="314"/>
    </row>
    <row r="138" spans="1:8" x14ac:dyDescent="0.25">
      <c r="A138" s="23"/>
      <c r="B138" s="99">
        <v>3233</v>
      </c>
      <c r="C138" s="83" t="s">
        <v>99</v>
      </c>
      <c r="D138" s="43"/>
      <c r="E138" s="43"/>
      <c r="F138" s="43">
        <v>8675</v>
      </c>
      <c r="G138" s="464"/>
      <c r="H138" s="314"/>
    </row>
    <row r="139" spans="1:8" x14ac:dyDescent="0.25">
      <c r="A139" s="23"/>
      <c r="B139" s="99">
        <v>3234</v>
      </c>
      <c r="C139" s="83" t="s">
        <v>100</v>
      </c>
      <c r="D139" s="43"/>
      <c r="E139" s="43"/>
      <c r="F139" s="43">
        <v>101710</v>
      </c>
      <c r="G139" s="464"/>
      <c r="H139" s="314"/>
    </row>
    <row r="140" spans="1:8" x14ac:dyDescent="0.25">
      <c r="A140" s="23"/>
      <c r="B140" s="99">
        <v>3235</v>
      </c>
      <c r="C140" s="83" t="s">
        <v>344</v>
      </c>
      <c r="D140" s="43"/>
      <c r="E140" s="43"/>
      <c r="F140" s="43">
        <v>9048</v>
      </c>
      <c r="G140" s="464"/>
      <c r="H140" s="314"/>
    </row>
    <row r="141" spans="1:8" x14ac:dyDescent="0.25">
      <c r="A141" s="23"/>
      <c r="B141" s="99">
        <v>3236</v>
      </c>
      <c r="C141" s="83" t="s">
        <v>566</v>
      </c>
      <c r="D141" s="43"/>
      <c r="E141" s="43"/>
      <c r="F141" s="43">
        <v>64560</v>
      </c>
      <c r="G141" s="464"/>
      <c r="H141" s="314"/>
    </row>
    <row r="142" spans="1:8" x14ac:dyDescent="0.25">
      <c r="A142" s="23"/>
      <c r="B142" s="99">
        <v>3237</v>
      </c>
      <c r="C142" s="83" t="s">
        <v>101</v>
      </c>
      <c r="D142" s="43"/>
      <c r="E142" s="43"/>
      <c r="F142" s="43">
        <v>5587</v>
      </c>
      <c r="G142" s="464"/>
      <c r="H142" s="314"/>
    </row>
    <row r="143" spans="1:8" x14ac:dyDescent="0.25">
      <c r="A143" s="23"/>
      <c r="B143" s="99">
        <v>3238</v>
      </c>
      <c r="C143" s="83" t="s">
        <v>102</v>
      </c>
      <c r="D143" s="43"/>
      <c r="E143" s="43"/>
      <c r="F143" s="43">
        <v>40257</v>
      </c>
      <c r="G143" s="464"/>
      <c r="H143" s="314"/>
    </row>
    <row r="144" spans="1:8" x14ac:dyDescent="0.25">
      <c r="A144" s="23"/>
      <c r="B144" s="99">
        <v>3239</v>
      </c>
      <c r="C144" s="83" t="s">
        <v>103</v>
      </c>
      <c r="D144" s="43"/>
      <c r="E144" s="43"/>
      <c r="F144" s="43">
        <v>32386</v>
      </c>
      <c r="G144" s="464"/>
      <c r="H144" s="314"/>
    </row>
    <row r="145" spans="1:8" ht="26.25" x14ac:dyDescent="0.25">
      <c r="A145" s="23" t="s">
        <v>211</v>
      </c>
      <c r="B145" s="99">
        <v>324</v>
      </c>
      <c r="C145" s="83" t="s">
        <v>343</v>
      </c>
      <c r="D145" s="43">
        <v>5000</v>
      </c>
      <c r="E145" s="43">
        <v>48000</v>
      </c>
      <c r="F145" s="43">
        <v>47632</v>
      </c>
      <c r="G145" s="464">
        <f>F145/E145</f>
        <v>0.99233333333333329</v>
      </c>
      <c r="H145" s="314"/>
    </row>
    <row r="146" spans="1:8" x14ac:dyDescent="0.25">
      <c r="A146" s="23"/>
      <c r="B146" s="99"/>
      <c r="C146" s="83"/>
      <c r="D146" s="43"/>
      <c r="E146" s="43"/>
      <c r="F146" s="43"/>
      <c r="G146" s="464"/>
      <c r="H146" s="314"/>
    </row>
    <row r="147" spans="1:8" x14ac:dyDescent="0.25">
      <c r="A147" s="23" t="s">
        <v>447</v>
      </c>
      <c r="B147" s="99">
        <v>329</v>
      </c>
      <c r="C147" s="83" t="s">
        <v>179</v>
      </c>
      <c r="D147" s="43">
        <v>70000</v>
      </c>
      <c r="E147" s="43">
        <v>94000</v>
      </c>
      <c r="F147" s="43">
        <v>93094</v>
      </c>
      <c r="G147" s="464">
        <f>F147/E147</f>
        <v>0.99036170212765962</v>
      </c>
      <c r="H147" s="314"/>
    </row>
    <row r="148" spans="1:8" x14ac:dyDescent="0.25">
      <c r="A148" s="23"/>
      <c r="B148" s="99">
        <v>3292</v>
      </c>
      <c r="C148" s="83" t="s">
        <v>106</v>
      </c>
      <c r="D148" s="43"/>
      <c r="E148" s="43"/>
      <c r="F148" s="43">
        <v>93094</v>
      </c>
      <c r="G148" s="464"/>
      <c r="H148" s="314"/>
    </row>
    <row r="149" spans="1:8" x14ac:dyDescent="0.25">
      <c r="A149" s="23"/>
      <c r="B149" s="99"/>
      <c r="C149" s="83"/>
      <c r="D149" s="43"/>
      <c r="E149" s="43"/>
      <c r="F149" s="43"/>
      <c r="G149" s="464"/>
      <c r="H149" s="314"/>
    </row>
    <row r="150" spans="1:8" x14ac:dyDescent="0.25">
      <c r="A150" s="372"/>
      <c r="B150" s="622">
        <v>34</v>
      </c>
      <c r="C150" s="623" t="s">
        <v>109</v>
      </c>
      <c r="D150" s="624">
        <v>15000</v>
      </c>
      <c r="E150" s="624">
        <v>15000</v>
      </c>
      <c r="F150" s="624">
        <v>12145</v>
      </c>
      <c r="G150" s="620">
        <f>F150/E150</f>
        <v>0.80966666666666665</v>
      </c>
      <c r="H150" s="314"/>
    </row>
    <row r="151" spans="1:8" x14ac:dyDescent="0.25">
      <c r="A151" s="23" t="s">
        <v>448</v>
      </c>
      <c r="B151" s="99">
        <v>343</v>
      </c>
      <c r="C151" s="83" t="s">
        <v>110</v>
      </c>
      <c r="D151" s="43">
        <v>15000</v>
      </c>
      <c r="E151" s="43">
        <v>15000</v>
      </c>
      <c r="F151" s="43">
        <v>12145</v>
      </c>
      <c r="G151" s="464">
        <f>F151/E151</f>
        <v>0.80966666666666665</v>
      </c>
      <c r="H151" s="314"/>
    </row>
    <row r="152" spans="1:8" x14ac:dyDescent="0.25">
      <c r="A152" s="23"/>
      <c r="B152" s="99">
        <v>3431</v>
      </c>
      <c r="C152" s="83" t="s">
        <v>111</v>
      </c>
      <c r="D152" s="43"/>
      <c r="E152" s="43"/>
      <c r="F152" s="43">
        <v>12145</v>
      </c>
      <c r="G152" s="464"/>
      <c r="H152" s="314"/>
    </row>
    <row r="153" spans="1:8" x14ac:dyDescent="0.25">
      <c r="A153" s="23"/>
      <c r="B153" s="99"/>
      <c r="C153" s="83"/>
      <c r="D153" s="43"/>
      <c r="E153" s="43"/>
      <c r="F153" s="43"/>
      <c r="G153" s="464"/>
      <c r="H153" s="314"/>
    </row>
    <row r="154" spans="1:8" ht="26.25" x14ac:dyDescent="0.25">
      <c r="A154" s="372"/>
      <c r="B154" s="622">
        <v>42</v>
      </c>
      <c r="C154" s="623" t="s">
        <v>130</v>
      </c>
      <c r="D154" s="624">
        <v>150000</v>
      </c>
      <c r="E154" s="624">
        <v>143000</v>
      </c>
      <c r="F154" s="624">
        <v>114417</v>
      </c>
      <c r="G154" s="620">
        <f>F154/E154</f>
        <v>0.80011888111888108</v>
      </c>
      <c r="H154" s="314"/>
    </row>
    <row r="155" spans="1:8" x14ac:dyDescent="0.25">
      <c r="A155" s="23" t="s">
        <v>217</v>
      </c>
      <c r="B155" s="99">
        <v>422</v>
      </c>
      <c r="C155" s="83" t="s">
        <v>135</v>
      </c>
      <c r="D155" s="43">
        <v>150000</v>
      </c>
      <c r="E155" s="43">
        <v>143000</v>
      </c>
      <c r="F155" s="43">
        <v>114417</v>
      </c>
      <c r="G155" s="464">
        <f>F155/E155</f>
        <v>0.80011888111888108</v>
      </c>
      <c r="H155" s="314"/>
    </row>
    <row r="156" spans="1:8" x14ac:dyDescent="0.25">
      <c r="A156" s="23"/>
      <c r="B156" s="99">
        <v>4221</v>
      </c>
      <c r="C156" s="83" t="s">
        <v>136</v>
      </c>
      <c r="D156" s="43"/>
      <c r="E156" s="43"/>
      <c r="F156" s="43">
        <v>114417</v>
      </c>
      <c r="G156" s="464"/>
      <c r="H156" s="314"/>
    </row>
    <row r="157" spans="1:8" x14ac:dyDescent="0.25">
      <c r="A157" s="23"/>
      <c r="B157" s="99"/>
      <c r="C157" s="83"/>
      <c r="D157" s="43"/>
      <c r="E157" s="43"/>
      <c r="F157" s="43"/>
      <c r="G157" s="464"/>
      <c r="H157" s="314"/>
    </row>
    <row r="158" spans="1:8" ht="21" customHeight="1" x14ac:dyDescent="0.25">
      <c r="A158" s="462" t="s">
        <v>161</v>
      </c>
      <c r="B158" s="384" t="s">
        <v>212</v>
      </c>
      <c r="C158" s="385" t="s">
        <v>213</v>
      </c>
      <c r="D158" s="386">
        <f>D160</f>
        <v>1790000</v>
      </c>
      <c r="E158" s="386">
        <f>E160</f>
        <v>1828000</v>
      </c>
      <c r="F158" s="386">
        <f>F160</f>
        <v>1826460</v>
      </c>
      <c r="G158" s="471">
        <f>F158/E158</f>
        <v>0.99915754923413569</v>
      </c>
      <c r="H158" s="314"/>
    </row>
    <row r="159" spans="1:8" ht="18" x14ac:dyDescent="0.25">
      <c r="A159" s="134"/>
      <c r="B159" s="100"/>
      <c r="C159" s="135"/>
      <c r="D159" s="136"/>
      <c r="E159" s="136"/>
      <c r="F159" s="136"/>
      <c r="G159" s="349"/>
      <c r="H159" s="314"/>
    </row>
    <row r="160" spans="1:8" x14ac:dyDescent="0.25">
      <c r="A160" s="120"/>
      <c r="B160" s="55">
        <v>38</v>
      </c>
      <c r="C160" s="54" t="s">
        <v>214</v>
      </c>
      <c r="D160" s="48">
        <f>D161+D163</f>
        <v>1790000</v>
      </c>
      <c r="E160" s="48">
        <f>E161+E163</f>
        <v>1828000</v>
      </c>
      <c r="F160" s="48">
        <f>F161+F163</f>
        <v>1826460</v>
      </c>
      <c r="G160" s="356">
        <f>F160/E160</f>
        <v>0.99915754923413569</v>
      </c>
      <c r="H160" s="314"/>
    </row>
    <row r="161" spans="1:9" x14ac:dyDescent="0.25">
      <c r="A161" s="23" t="s">
        <v>221</v>
      </c>
      <c r="B161" s="11">
        <v>381</v>
      </c>
      <c r="C161" s="22" t="s">
        <v>215</v>
      </c>
      <c r="D161" s="13">
        <v>390000</v>
      </c>
      <c r="E161" s="13">
        <v>428000</v>
      </c>
      <c r="F161" s="13">
        <v>427680</v>
      </c>
      <c r="G161" s="464">
        <f>F161/E161</f>
        <v>0.99925233644859812</v>
      </c>
      <c r="H161" s="314"/>
    </row>
    <row r="162" spans="1:9" x14ac:dyDescent="0.25">
      <c r="A162" s="23"/>
      <c r="B162" s="99">
        <v>3811</v>
      </c>
      <c r="C162" s="22" t="s">
        <v>120</v>
      </c>
      <c r="D162" s="13"/>
      <c r="E162" s="13"/>
      <c r="F162" s="43">
        <v>427680</v>
      </c>
      <c r="G162" s="464"/>
      <c r="H162" s="314"/>
    </row>
    <row r="163" spans="1:9" ht="26.25" x14ac:dyDescent="0.25">
      <c r="A163" s="24" t="s">
        <v>222</v>
      </c>
      <c r="B163" s="101">
        <v>381</v>
      </c>
      <c r="C163" s="12" t="s">
        <v>216</v>
      </c>
      <c r="D163" s="116">
        <v>1400000</v>
      </c>
      <c r="E163" s="116">
        <v>1400000</v>
      </c>
      <c r="F163" s="116">
        <v>1398780</v>
      </c>
      <c r="G163" s="464">
        <f>F163/E163</f>
        <v>0.99912857142857148</v>
      </c>
      <c r="H163" s="314"/>
      <c r="I163" s="328"/>
    </row>
    <row r="164" spans="1:9" x14ac:dyDescent="0.25">
      <c r="A164" s="24"/>
      <c r="B164" s="92">
        <v>3811</v>
      </c>
      <c r="C164" s="83" t="s">
        <v>120</v>
      </c>
      <c r="D164" s="46"/>
      <c r="E164" s="46"/>
      <c r="F164" s="46">
        <v>1398780</v>
      </c>
      <c r="G164" s="351"/>
      <c r="H164" s="314"/>
    </row>
    <row r="165" spans="1:9" ht="18" x14ac:dyDescent="0.25">
      <c r="A165" s="121"/>
      <c r="B165" s="11"/>
      <c r="C165" s="115"/>
      <c r="D165" s="13"/>
      <c r="E165" s="13"/>
      <c r="F165" s="13"/>
      <c r="G165" s="349"/>
      <c r="H165" s="314"/>
    </row>
    <row r="166" spans="1:9" ht="16.5" x14ac:dyDescent="0.25">
      <c r="A166" s="657" t="s">
        <v>159</v>
      </c>
      <c r="B166" s="658">
        <v>1003</v>
      </c>
      <c r="C166" s="659" t="s">
        <v>218</v>
      </c>
      <c r="D166" s="469">
        <f>D168+D206+D212+D218+D228+D237+D243+D249+D259+D264</f>
        <v>2756000</v>
      </c>
      <c r="E166" s="469">
        <f>E168+E206+E212+E218+E228+E237+E243+E249+E259+E264</f>
        <v>2780000</v>
      </c>
      <c r="F166" s="469">
        <f>F168+F206+F212+F218+F228+F237+F243+F249+F259+F264</f>
        <v>2515739.87</v>
      </c>
      <c r="G166" s="470">
        <f>F166/E166</f>
        <v>0.90494239928057563</v>
      </c>
      <c r="H166" s="314"/>
    </row>
    <row r="167" spans="1:9" ht="18" x14ac:dyDescent="0.25">
      <c r="A167" s="86"/>
      <c r="B167" s="8"/>
      <c r="C167" s="9"/>
      <c r="D167" s="10"/>
      <c r="E167" s="10"/>
      <c r="F167" s="10"/>
      <c r="G167" s="349"/>
      <c r="H167" s="314"/>
    </row>
    <row r="168" spans="1:9" ht="15.75" x14ac:dyDescent="0.25">
      <c r="A168" s="651" t="s">
        <v>161</v>
      </c>
      <c r="B168" s="652" t="s">
        <v>219</v>
      </c>
      <c r="C168" s="653" t="s">
        <v>220</v>
      </c>
      <c r="D168" s="654">
        <f>D170+D179+D193+D198</f>
        <v>376000</v>
      </c>
      <c r="E168" s="654">
        <f>E170+E179+E193+E198</f>
        <v>391000</v>
      </c>
      <c r="F168" s="655">
        <f>F170+F179+F193+F198</f>
        <v>372162</v>
      </c>
      <c r="G168" s="656">
        <f>F168/E168</f>
        <v>0.95182097186700765</v>
      </c>
      <c r="H168" s="314"/>
    </row>
    <row r="169" spans="1:9" ht="18" x14ac:dyDescent="0.25">
      <c r="A169" s="137"/>
      <c r="B169" s="11"/>
      <c r="C169" s="12"/>
      <c r="D169" s="13"/>
      <c r="E169" s="13"/>
      <c r="F169" s="13"/>
      <c r="G169" s="349"/>
      <c r="H169" s="314"/>
    </row>
    <row r="170" spans="1:9" x14ac:dyDescent="0.25">
      <c r="A170" s="106"/>
      <c r="B170" s="55">
        <v>31</v>
      </c>
      <c r="C170" s="51" t="s">
        <v>80</v>
      </c>
      <c r="D170" s="48">
        <f>D171+D173+D175</f>
        <v>233000</v>
      </c>
      <c r="E170" s="48">
        <f>E171+E173+E175</f>
        <v>233000</v>
      </c>
      <c r="F170" s="48">
        <f>F171+F173+F175</f>
        <v>231268</v>
      </c>
      <c r="G170" s="356">
        <f>F170/E170</f>
        <v>0.99256652360515019</v>
      </c>
      <c r="H170" s="314"/>
    </row>
    <row r="171" spans="1:9" x14ac:dyDescent="0.25">
      <c r="A171" s="23" t="s">
        <v>224</v>
      </c>
      <c r="B171" s="11">
        <v>311</v>
      </c>
      <c r="C171" s="12" t="s">
        <v>81</v>
      </c>
      <c r="D171" s="13">
        <v>194000</v>
      </c>
      <c r="E171" s="13">
        <v>193000</v>
      </c>
      <c r="F171" s="13">
        <v>192635</v>
      </c>
      <c r="G171" s="464">
        <f>F171/E171</f>
        <v>0.99810880829015547</v>
      </c>
      <c r="H171" s="314"/>
    </row>
    <row r="172" spans="1:9" x14ac:dyDescent="0.25">
      <c r="A172" s="23"/>
      <c r="B172" s="99">
        <v>3111</v>
      </c>
      <c r="C172" s="83" t="s">
        <v>570</v>
      </c>
      <c r="D172" s="43"/>
      <c r="E172" s="43"/>
      <c r="F172" s="43">
        <v>192635</v>
      </c>
      <c r="G172" s="464"/>
      <c r="H172" s="314"/>
    </row>
    <row r="173" spans="1:9" x14ac:dyDescent="0.25">
      <c r="A173" s="23" t="s">
        <v>226</v>
      </c>
      <c r="B173" s="11">
        <v>312</v>
      </c>
      <c r="C173" s="12" t="s">
        <v>223</v>
      </c>
      <c r="D173" s="13">
        <v>5000</v>
      </c>
      <c r="E173" s="13">
        <v>6000</v>
      </c>
      <c r="F173" s="13">
        <v>5500</v>
      </c>
      <c r="G173" s="464">
        <f>F173/E173</f>
        <v>0.91666666666666663</v>
      </c>
      <c r="H173" s="314"/>
    </row>
    <row r="174" spans="1:9" x14ac:dyDescent="0.25">
      <c r="A174" s="23"/>
      <c r="B174" s="99">
        <v>3121</v>
      </c>
      <c r="C174" s="83" t="s">
        <v>83</v>
      </c>
      <c r="D174" s="43"/>
      <c r="E174" s="43"/>
      <c r="F174" s="43">
        <v>5500</v>
      </c>
      <c r="G174" s="464"/>
      <c r="H174" s="314"/>
    </row>
    <row r="175" spans="1:9" x14ac:dyDescent="0.25">
      <c r="A175" s="23" t="s">
        <v>227</v>
      </c>
      <c r="B175" s="11">
        <v>313</v>
      </c>
      <c r="C175" s="12" t="s">
        <v>194</v>
      </c>
      <c r="D175" s="13">
        <v>34000</v>
      </c>
      <c r="E175" s="13">
        <v>34000</v>
      </c>
      <c r="F175" s="13">
        <f>F176+F177</f>
        <v>33133</v>
      </c>
      <c r="G175" s="464">
        <f>F175/E175</f>
        <v>0.97450000000000003</v>
      </c>
      <c r="H175" s="314"/>
    </row>
    <row r="176" spans="1:9" x14ac:dyDescent="0.25">
      <c r="A176" s="23"/>
      <c r="B176" s="99">
        <v>3132</v>
      </c>
      <c r="C176" s="83" t="s">
        <v>169</v>
      </c>
      <c r="D176" s="43"/>
      <c r="E176" s="43"/>
      <c r="F176" s="43">
        <v>29858</v>
      </c>
      <c r="G176" s="351"/>
      <c r="H176" s="314"/>
    </row>
    <row r="177" spans="1:8" x14ac:dyDescent="0.25">
      <c r="A177" s="23"/>
      <c r="B177" s="99">
        <v>3133</v>
      </c>
      <c r="C177" s="83" t="s">
        <v>225</v>
      </c>
      <c r="D177" s="43"/>
      <c r="E177" s="43"/>
      <c r="F177" s="43">
        <v>3275</v>
      </c>
      <c r="G177" s="351"/>
      <c r="H177" s="314"/>
    </row>
    <row r="178" spans="1:8" x14ac:dyDescent="0.25">
      <c r="A178" s="89"/>
      <c r="B178" s="11"/>
      <c r="C178" s="12"/>
      <c r="D178" s="13"/>
      <c r="E178" s="13"/>
      <c r="F178" s="13"/>
      <c r="G178" s="351"/>
      <c r="H178" s="314"/>
    </row>
    <row r="179" spans="1:8" x14ac:dyDescent="0.25">
      <c r="A179" s="120"/>
      <c r="B179" s="55">
        <v>32</v>
      </c>
      <c r="C179" s="51" t="s">
        <v>86</v>
      </c>
      <c r="D179" s="48">
        <f>D180+D182+D186+D191</f>
        <v>58000</v>
      </c>
      <c r="E179" s="48">
        <f>E180+E182+E186+E191</f>
        <v>56000</v>
      </c>
      <c r="F179" s="48">
        <f>F180+F182+F186+F191</f>
        <v>41032</v>
      </c>
      <c r="G179" s="356">
        <f>F179/E179</f>
        <v>0.73271428571428576</v>
      </c>
      <c r="H179" s="314"/>
    </row>
    <row r="180" spans="1:8" x14ac:dyDescent="0.25">
      <c r="A180" s="23" t="s">
        <v>229</v>
      </c>
      <c r="B180" s="11">
        <v>321</v>
      </c>
      <c r="C180" s="12" t="s">
        <v>87</v>
      </c>
      <c r="D180" s="13">
        <v>3000</v>
      </c>
      <c r="E180" s="13">
        <v>3000</v>
      </c>
      <c r="F180" s="13">
        <v>0</v>
      </c>
      <c r="G180" s="464">
        <v>0</v>
      </c>
      <c r="H180" s="314"/>
    </row>
    <row r="181" spans="1:8" x14ac:dyDescent="0.25">
      <c r="A181" s="23"/>
      <c r="B181" s="11">
        <v>3211</v>
      </c>
      <c r="C181" s="12" t="s">
        <v>88</v>
      </c>
      <c r="D181" s="13"/>
      <c r="E181" s="13"/>
      <c r="F181" s="13">
        <v>0</v>
      </c>
      <c r="G181" s="464"/>
      <c r="H181" s="314"/>
    </row>
    <row r="182" spans="1:8" x14ac:dyDescent="0.25">
      <c r="A182" s="23" t="s">
        <v>232</v>
      </c>
      <c r="B182" s="11">
        <v>322</v>
      </c>
      <c r="C182" s="12" t="s">
        <v>92</v>
      </c>
      <c r="D182" s="13">
        <v>20000</v>
      </c>
      <c r="E182" s="13">
        <v>19000</v>
      </c>
      <c r="F182" s="13">
        <f>F183+F184+F185</f>
        <v>17424</v>
      </c>
      <c r="G182" s="464">
        <f>F182/E182</f>
        <v>0.91705263157894734</v>
      </c>
      <c r="H182" s="314"/>
    </row>
    <row r="183" spans="1:8" x14ac:dyDescent="0.25">
      <c r="A183" s="23"/>
      <c r="B183" s="11">
        <v>3221</v>
      </c>
      <c r="C183" s="12" t="s">
        <v>579</v>
      </c>
      <c r="D183" s="13"/>
      <c r="E183" s="13"/>
      <c r="F183" s="13">
        <v>2391</v>
      </c>
      <c r="G183" s="464"/>
      <c r="H183" s="314"/>
    </row>
    <row r="184" spans="1:8" x14ac:dyDescent="0.25">
      <c r="A184" s="23"/>
      <c r="B184" s="99">
        <v>3223</v>
      </c>
      <c r="C184" s="83" t="s">
        <v>95</v>
      </c>
      <c r="D184" s="43"/>
      <c r="E184" s="43"/>
      <c r="F184" s="43">
        <v>14372</v>
      </c>
      <c r="G184" s="464"/>
      <c r="H184" s="314"/>
    </row>
    <row r="185" spans="1:8" x14ac:dyDescent="0.25">
      <c r="A185" s="23"/>
      <c r="B185" s="99">
        <v>3225</v>
      </c>
      <c r="C185" s="83" t="s">
        <v>96</v>
      </c>
      <c r="D185" s="43"/>
      <c r="E185" s="43"/>
      <c r="F185" s="43">
        <v>661</v>
      </c>
      <c r="G185" s="464"/>
      <c r="H185" s="314"/>
    </row>
    <row r="186" spans="1:8" x14ac:dyDescent="0.25">
      <c r="A186" s="23" t="s">
        <v>235</v>
      </c>
      <c r="B186" s="99">
        <v>323</v>
      </c>
      <c r="C186" s="83" t="s">
        <v>97</v>
      </c>
      <c r="D186" s="43">
        <v>30000</v>
      </c>
      <c r="E186" s="43">
        <v>29000</v>
      </c>
      <c r="F186" s="43">
        <f>F187+F188+F189+F190</f>
        <v>23608</v>
      </c>
      <c r="G186" s="464">
        <f>F186/E186</f>
        <v>0.81406896551724139</v>
      </c>
      <c r="H186" s="314"/>
    </row>
    <row r="187" spans="1:8" x14ac:dyDescent="0.25">
      <c r="A187" s="23"/>
      <c r="B187" s="99">
        <v>3231</v>
      </c>
      <c r="C187" s="83" t="s">
        <v>577</v>
      </c>
      <c r="D187" s="43"/>
      <c r="E187" s="43"/>
      <c r="F187" s="43">
        <v>3737</v>
      </c>
      <c r="G187" s="464"/>
      <c r="H187" s="314"/>
    </row>
    <row r="188" spans="1:8" x14ac:dyDescent="0.25">
      <c r="A188" s="23"/>
      <c r="B188" s="99">
        <v>3232</v>
      </c>
      <c r="C188" s="83" t="s">
        <v>578</v>
      </c>
      <c r="D188" s="43"/>
      <c r="E188" s="43"/>
      <c r="F188" s="43">
        <v>202</v>
      </c>
      <c r="G188" s="464"/>
      <c r="H188" s="314"/>
    </row>
    <row r="189" spans="1:8" x14ac:dyDescent="0.25">
      <c r="A189" s="23"/>
      <c r="B189" s="99">
        <v>3234</v>
      </c>
      <c r="C189" s="495" t="s">
        <v>100</v>
      </c>
      <c r="D189" s="43"/>
      <c r="E189" s="43"/>
      <c r="F189" s="43">
        <v>1669</v>
      </c>
      <c r="G189" s="464"/>
      <c r="H189" s="314"/>
    </row>
    <row r="190" spans="1:8" x14ac:dyDescent="0.25">
      <c r="A190" s="23"/>
      <c r="B190" s="99">
        <v>3239</v>
      </c>
      <c r="C190" s="495" t="s">
        <v>103</v>
      </c>
      <c r="D190" s="43"/>
      <c r="E190" s="43"/>
      <c r="F190" s="43">
        <v>18000</v>
      </c>
      <c r="G190" s="464"/>
      <c r="H190" s="314"/>
    </row>
    <row r="191" spans="1:8" x14ac:dyDescent="0.25">
      <c r="A191" s="23" t="s">
        <v>236</v>
      </c>
      <c r="B191" s="99">
        <v>329</v>
      </c>
      <c r="C191" s="83" t="s">
        <v>179</v>
      </c>
      <c r="D191" s="43">
        <v>5000</v>
      </c>
      <c r="E191" s="43">
        <v>5000</v>
      </c>
      <c r="F191" s="43">
        <v>0</v>
      </c>
      <c r="G191" s="464">
        <v>0</v>
      </c>
      <c r="H191" s="314"/>
    </row>
    <row r="192" spans="1:8" x14ac:dyDescent="0.25">
      <c r="A192" s="23"/>
      <c r="B192" s="99"/>
      <c r="C192" s="83"/>
      <c r="D192" s="43"/>
      <c r="E192" s="43"/>
      <c r="F192" s="43"/>
      <c r="G192" s="464"/>
      <c r="H192" s="314"/>
    </row>
    <row r="193" spans="1:8" x14ac:dyDescent="0.25">
      <c r="A193" s="404"/>
      <c r="B193" s="472">
        <v>34</v>
      </c>
      <c r="C193" s="473" t="s">
        <v>109</v>
      </c>
      <c r="D193" s="408">
        <v>5000</v>
      </c>
      <c r="E193" s="408">
        <v>5000</v>
      </c>
      <c r="F193" s="408">
        <f>F194</f>
        <v>3112</v>
      </c>
      <c r="G193" s="474">
        <f>F193/E193</f>
        <v>0.62239999999999995</v>
      </c>
      <c r="H193" s="314"/>
    </row>
    <row r="194" spans="1:8" x14ac:dyDescent="0.25">
      <c r="A194" s="23" t="s">
        <v>238</v>
      </c>
      <c r="B194" s="99">
        <v>343</v>
      </c>
      <c r="C194" s="83" t="s">
        <v>110</v>
      </c>
      <c r="D194" s="43">
        <v>5000</v>
      </c>
      <c r="E194" s="43">
        <v>5000</v>
      </c>
      <c r="F194" s="43">
        <f>F195+F196</f>
        <v>3112</v>
      </c>
      <c r="G194" s="464">
        <f>F194/E194</f>
        <v>0.62239999999999995</v>
      </c>
      <c r="H194" s="314"/>
    </row>
    <row r="195" spans="1:8" x14ac:dyDescent="0.25">
      <c r="A195" s="23"/>
      <c r="B195" s="99">
        <v>3431</v>
      </c>
      <c r="C195" s="83" t="s">
        <v>580</v>
      </c>
      <c r="D195" s="43"/>
      <c r="E195" s="43"/>
      <c r="F195" s="43">
        <v>3070</v>
      </c>
      <c r="G195" s="351"/>
      <c r="H195" s="314"/>
    </row>
    <row r="196" spans="1:8" x14ac:dyDescent="0.25">
      <c r="A196" s="23"/>
      <c r="B196" s="99">
        <v>3433</v>
      </c>
      <c r="C196" s="83" t="s">
        <v>112</v>
      </c>
      <c r="D196" s="43"/>
      <c r="E196" s="43"/>
      <c r="F196" s="43">
        <v>42</v>
      </c>
      <c r="G196" s="351"/>
      <c r="H196" s="314"/>
    </row>
    <row r="197" spans="1:8" x14ac:dyDescent="0.25">
      <c r="A197" s="89"/>
      <c r="B197" s="11"/>
      <c r="C197" s="12"/>
      <c r="D197" s="13"/>
      <c r="E197" s="13"/>
      <c r="F197" s="13"/>
      <c r="G197" s="351"/>
      <c r="H197" s="314"/>
    </row>
    <row r="198" spans="1:8" ht="26.25" x14ac:dyDescent="0.25">
      <c r="A198" s="120"/>
      <c r="B198" s="55">
        <v>42</v>
      </c>
      <c r="C198" s="51" t="s">
        <v>130</v>
      </c>
      <c r="D198" s="48">
        <f>D200+D203</f>
        <v>80000</v>
      </c>
      <c r="E198" s="48">
        <f>E200+E203</f>
        <v>97000</v>
      </c>
      <c r="F198" s="48">
        <f>F200+F203</f>
        <v>96750</v>
      </c>
      <c r="G198" s="356">
        <f>F198/E198</f>
        <v>0.99742268041237114</v>
      </c>
      <c r="H198" s="314"/>
    </row>
    <row r="199" spans="1:8" s="350" customFormat="1" x14ac:dyDescent="0.25">
      <c r="A199" s="625"/>
      <c r="B199" s="626"/>
      <c r="C199" s="627"/>
      <c r="D199" s="628"/>
      <c r="E199" s="628"/>
      <c r="F199" s="628"/>
      <c r="G199" s="351"/>
      <c r="H199" s="629"/>
    </row>
    <row r="200" spans="1:8" x14ac:dyDescent="0.25">
      <c r="A200" s="23" t="s">
        <v>238</v>
      </c>
      <c r="B200" s="11">
        <v>424</v>
      </c>
      <c r="C200" s="12" t="s">
        <v>141</v>
      </c>
      <c r="D200" s="13">
        <v>80000</v>
      </c>
      <c r="E200" s="13">
        <v>70000</v>
      </c>
      <c r="F200" s="13">
        <v>69799</v>
      </c>
      <c r="G200" s="464">
        <f>F200/E200</f>
        <v>0.99712857142857148</v>
      </c>
      <c r="H200" s="314"/>
    </row>
    <row r="201" spans="1:8" x14ac:dyDescent="0.25">
      <c r="A201" s="23"/>
      <c r="B201" s="99">
        <v>4241</v>
      </c>
      <c r="C201" s="83" t="s">
        <v>141</v>
      </c>
      <c r="D201" s="43"/>
      <c r="E201" s="43"/>
      <c r="F201" s="43">
        <v>69799</v>
      </c>
      <c r="G201" s="351"/>
      <c r="H201" s="314"/>
    </row>
    <row r="202" spans="1:8" x14ac:dyDescent="0.25">
      <c r="A202" s="23"/>
      <c r="B202" s="99"/>
      <c r="C202" s="83"/>
      <c r="D202" s="43"/>
      <c r="E202" s="43"/>
      <c r="F202" s="43"/>
      <c r="G202" s="351"/>
      <c r="H202" s="314"/>
    </row>
    <row r="203" spans="1:8" x14ac:dyDescent="0.25">
      <c r="A203" s="23"/>
      <c r="B203" s="99">
        <v>422</v>
      </c>
      <c r="C203" s="83" t="s">
        <v>135</v>
      </c>
      <c r="D203" s="43">
        <v>0</v>
      </c>
      <c r="E203" s="43">
        <v>27000</v>
      </c>
      <c r="F203" s="43">
        <v>26951</v>
      </c>
      <c r="G203" s="351"/>
      <c r="H203" s="314"/>
    </row>
    <row r="204" spans="1:8" x14ac:dyDescent="0.25">
      <c r="A204" s="23"/>
      <c r="B204" s="99">
        <v>4227</v>
      </c>
      <c r="C204" s="83" t="s">
        <v>788</v>
      </c>
      <c r="D204" s="43"/>
      <c r="E204" s="43"/>
      <c r="F204" s="43">
        <v>26951</v>
      </c>
      <c r="G204" s="351"/>
      <c r="H204" s="314"/>
    </row>
    <row r="205" spans="1:8" ht="14.25" customHeight="1" x14ac:dyDescent="0.25">
      <c r="A205" s="89"/>
      <c r="B205" s="11"/>
      <c r="C205" s="12"/>
      <c r="D205" s="13"/>
      <c r="E205" s="13"/>
      <c r="F205" s="13"/>
      <c r="G205" s="349"/>
      <c r="H205" s="314"/>
    </row>
    <row r="206" spans="1:8" ht="63.75" customHeight="1" x14ac:dyDescent="0.25">
      <c r="A206" s="650" t="s">
        <v>161</v>
      </c>
      <c r="B206" s="204" t="s">
        <v>228</v>
      </c>
      <c r="C206" s="205" t="s">
        <v>789</v>
      </c>
      <c r="D206" s="164">
        <v>430000</v>
      </c>
      <c r="E206" s="164">
        <v>443000</v>
      </c>
      <c r="F206" s="206">
        <v>442391.87</v>
      </c>
      <c r="G206" s="207">
        <f>F206/E206</f>
        <v>0.99862724604966135</v>
      </c>
      <c r="H206" s="314"/>
    </row>
    <row r="207" spans="1:8" x14ac:dyDescent="0.25">
      <c r="A207" s="23"/>
      <c r="B207" s="14"/>
      <c r="C207" s="22"/>
      <c r="D207" s="26"/>
      <c r="E207" s="26"/>
      <c r="F207" s="13"/>
      <c r="G207" s="351"/>
      <c r="H207" s="314"/>
    </row>
    <row r="208" spans="1:8" x14ac:dyDescent="0.25">
      <c r="A208" s="106"/>
      <c r="B208" s="55">
        <v>32</v>
      </c>
      <c r="C208" s="51" t="s">
        <v>86</v>
      </c>
      <c r="D208" s="48">
        <v>430000</v>
      </c>
      <c r="E208" s="48">
        <v>443000</v>
      </c>
      <c r="F208" s="48">
        <f>F206</f>
        <v>442391.87</v>
      </c>
      <c r="G208" s="356">
        <f>F208/E208</f>
        <v>0.99862724604966135</v>
      </c>
      <c r="H208" s="314"/>
    </row>
    <row r="209" spans="1:8" x14ac:dyDescent="0.25">
      <c r="A209" s="23" t="s">
        <v>449</v>
      </c>
      <c r="B209" s="11">
        <v>329</v>
      </c>
      <c r="C209" s="12" t="s">
        <v>179</v>
      </c>
      <c r="D209" s="13">
        <v>430000</v>
      </c>
      <c r="E209" s="13">
        <v>443000</v>
      </c>
      <c r="F209" s="13">
        <f>F206</f>
        <v>442391.87</v>
      </c>
      <c r="G209" s="464">
        <f>F209/E209</f>
        <v>0.99862724604966135</v>
      </c>
      <c r="H209" s="314"/>
    </row>
    <row r="210" spans="1:8" x14ac:dyDescent="0.25">
      <c r="A210" s="23"/>
      <c r="B210" s="11">
        <v>3299</v>
      </c>
      <c r="C210" s="12" t="s">
        <v>179</v>
      </c>
      <c r="D210" s="13"/>
      <c r="E210" s="13"/>
      <c r="F210" s="13">
        <f>F206</f>
        <v>442391.87</v>
      </c>
      <c r="G210" s="351"/>
      <c r="H210" s="314"/>
    </row>
    <row r="211" spans="1:8" x14ac:dyDescent="0.25">
      <c r="A211" s="89"/>
      <c r="B211" s="11"/>
      <c r="C211" s="12"/>
      <c r="D211" s="13"/>
      <c r="E211" s="13"/>
      <c r="F211" s="13"/>
      <c r="G211" s="351"/>
      <c r="H211" s="314"/>
    </row>
    <row r="212" spans="1:8" ht="33.75" customHeight="1" x14ac:dyDescent="0.25">
      <c r="A212" s="650" t="s">
        <v>161</v>
      </c>
      <c r="B212" s="204" t="s">
        <v>230</v>
      </c>
      <c r="C212" s="205" t="s">
        <v>231</v>
      </c>
      <c r="D212" s="164">
        <v>750000</v>
      </c>
      <c r="E212" s="164">
        <v>718000</v>
      </c>
      <c r="F212" s="206">
        <v>717204.16</v>
      </c>
      <c r="G212" s="207">
        <f>F212/E212</f>
        <v>0.99889158774373266</v>
      </c>
      <c r="H212" s="314"/>
    </row>
    <row r="213" spans="1:8" x14ac:dyDescent="0.25">
      <c r="A213" s="23"/>
      <c r="B213" s="14"/>
      <c r="C213" s="22"/>
      <c r="D213" s="26"/>
      <c r="E213" s="26"/>
      <c r="F213" s="13"/>
      <c r="G213" s="351"/>
      <c r="H213" s="314"/>
    </row>
    <row r="214" spans="1:8" x14ac:dyDescent="0.25">
      <c r="A214" s="104"/>
      <c r="B214" s="55">
        <v>38</v>
      </c>
      <c r="C214" s="51" t="s">
        <v>119</v>
      </c>
      <c r="D214" s="53">
        <v>750000</v>
      </c>
      <c r="E214" s="53">
        <v>718000</v>
      </c>
      <c r="F214" s="48">
        <v>717204.16</v>
      </c>
      <c r="G214" s="356">
        <f>F214/E214</f>
        <v>0.99889158774373266</v>
      </c>
      <c r="H214" s="314"/>
    </row>
    <row r="215" spans="1:8" ht="26.25" x14ac:dyDescent="0.25">
      <c r="A215" s="23" t="s">
        <v>452</v>
      </c>
      <c r="B215" s="14">
        <v>381</v>
      </c>
      <c r="C215" s="22" t="s">
        <v>233</v>
      </c>
      <c r="D215" s="26">
        <v>750000</v>
      </c>
      <c r="E215" s="26">
        <v>718000</v>
      </c>
      <c r="F215" s="13">
        <v>717204.16</v>
      </c>
      <c r="G215" s="464">
        <f>F215/E215</f>
        <v>0.99889158774373266</v>
      </c>
      <c r="H215" s="314"/>
    </row>
    <row r="216" spans="1:8" x14ac:dyDescent="0.25">
      <c r="A216" s="23"/>
      <c r="B216" s="14">
        <v>3811</v>
      </c>
      <c r="C216" s="22" t="s">
        <v>234</v>
      </c>
      <c r="D216" s="26"/>
      <c r="E216" s="26"/>
      <c r="F216" s="13">
        <v>717204.16</v>
      </c>
      <c r="G216" s="351"/>
      <c r="H216" s="314"/>
    </row>
    <row r="217" spans="1:8" x14ac:dyDescent="0.25">
      <c r="A217" s="23"/>
      <c r="B217" s="14"/>
      <c r="C217" s="22"/>
      <c r="D217" s="26"/>
      <c r="E217" s="26"/>
      <c r="F217" s="13"/>
      <c r="G217" s="351"/>
      <c r="H217" s="314"/>
    </row>
    <row r="218" spans="1:8" ht="31.5" customHeight="1" x14ac:dyDescent="0.25">
      <c r="A218" s="650" t="s">
        <v>161</v>
      </c>
      <c r="B218" s="204" t="s">
        <v>237</v>
      </c>
      <c r="C218" s="205" t="s">
        <v>450</v>
      </c>
      <c r="D218" s="164">
        <f>D220+D224</f>
        <v>600000</v>
      </c>
      <c r="E218" s="164">
        <f>E220+E224</f>
        <v>650000</v>
      </c>
      <c r="F218" s="206">
        <f>F220+F224</f>
        <v>649042.31000000006</v>
      </c>
      <c r="G218" s="207">
        <f>F218/E218</f>
        <v>0.99852663076923087</v>
      </c>
      <c r="H218" s="314"/>
    </row>
    <row r="219" spans="1:8" x14ac:dyDescent="0.25">
      <c r="A219" s="23"/>
      <c r="B219" s="14"/>
      <c r="C219" s="22"/>
      <c r="D219" s="26"/>
      <c r="E219" s="26"/>
      <c r="F219" s="13"/>
      <c r="G219" s="351"/>
      <c r="H219" s="314"/>
    </row>
    <row r="220" spans="1:8" x14ac:dyDescent="0.25">
      <c r="A220" s="104"/>
      <c r="B220" s="55">
        <v>38</v>
      </c>
      <c r="C220" s="51" t="s">
        <v>119</v>
      </c>
      <c r="D220" s="53">
        <v>480000</v>
      </c>
      <c r="E220" s="53">
        <v>530000</v>
      </c>
      <c r="F220" s="48">
        <v>529062.75</v>
      </c>
      <c r="G220" s="356">
        <f>F220/E220</f>
        <v>0.99823160377358489</v>
      </c>
      <c r="H220" s="314"/>
    </row>
    <row r="221" spans="1:8" ht="26.25" x14ac:dyDescent="0.25">
      <c r="A221" s="23" t="s">
        <v>452</v>
      </c>
      <c r="B221" s="14">
        <v>381</v>
      </c>
      <c r="C221" s="22" t="s">
        <v>233</v>
      </c>
      <c r="D221" s="26">
        <v>480000</v>
      </c>
      <c r="E221" s="26">
        <v>530000</v>
      </c>
      <c r="F221" s="13">
        <v>529062.75</v>
      </c>
      <c r="G221" s="464">
        <f>F221/E221</f>
        <v>0.99823160377358489</v>
      </c>
      <c r="H221" s="314"/>
    </row>
    <row r="222" spans="1:8" x14ac:dyDescent="0.25">
      <c r="A222" s="23"/>
      <c r="B222" s="14">
        <v>3811</v>
      </c>
      <c r="C222" s="22" t="s">
        <v>234</v>
      </c>
      <c r="D222" s="26"/>
      <c r="E222" s="26"/>
      <c r="F222" s="13">
        <v>529062.75</v>
      </c>
      <c r="G222" s="351"/>
      <c r="H222" s="314"/>
    </row>
    <row r="223" spans="1:8" x14ac:dyDescent="0.25">
      <c r="A223" s="23"/>
      <c r="B223" s="14"/>
      <c r="C223" s="22"/>
      <c r="D223" s="26"/>
      <c r="E223" s="26"/>
      <c r="F223" s="13"/>
      <c r="G223" s="351"/>
      <c r="H223" s="314"/>
    </row>
    <row r="224" spans="1:8" ht="26.25" x14ac:dyDescent="0.25">
      <c r="A224" s="395"/>
      <c r="B224" s="369">
        <v>42</v>
      </c>
      <c r="C224" s="387" t="s">
        <v>790</v>
      </c>
      <c r="D224" s="399">
        <v>120000</v>
      </c>
      <c r="E224" s="399">
        <v>120000</v>
      </c>
      <c r="F224" s="415">
        <v>119979.56</v>
      </c>
      <c r="G224" s="474">
        <f>F224/E224</f>
        <v>0.99982966666666662</v>
      </c>
      <c r="H224" s="314"/>
    </row>
    <row r="225" spans="1:8" x14ac:dyDescent="0.25">
      <c r="A225" s="23"/>
      <c r="B225" s="14">
        <v>422</v>
      </c>
      <c r="C225" s="22" t="s">
        <v>135</v>
      </c>
      <c r="D225" s="26">
        <v>120000</v>
      </c>
      <c r="E225" s="26">
        <v>120000</v>
      </c>
      <c r="F225" s="13">
        <v>119979.56</v>
      </c>
      <c r="G225" s="464">
        <f>F225/E225</f>
        <v>0.99982966666666662</v>
      </c>
      <c r="H225" s="314"/>
    </row>
    <row r="226" spans="1:8" x14ac:dyDescent="0.25">
      <c r="A226" s="23"/>
      <c r="B226" s="14">
        <v>4227</v>
      </c>
      <c r="C226" s="22" t="s">
        <v>788</v>
      </c>
      <c r="D226" s="26"/>
      <c r="E226" s="26"/>
      <c r="F226" s="13">
        <v>119979.56</v>
      </c>
      <c r="G226" s="351"/>
      <c r="H226" s="314"/>
    </row>
    <row r="227" spans="1:8" x14ac:dyDescent="0.25">
      <c r="A227" s="23"/>
      <c r="B227" s="14"/>
      <c r="C227" s="22"/>
      <c r="D227" s="26"/>
      <c r="E227" s="26"/>
      <c r="F227" s="13"/>
      <c r="G227" s="351"/>
      <c r="H227" s="314"/>
    </row>
    <row r="228" spans="1:8" ht="20.25" customHeight="1" x14ac:dyDescent="0.25">
      <c r="A228" s="650" t="s">
        <v>161</v>
      </c>
      <c r="B228" s="204" t="s">
        <v>453</v>
      </c>
      <c r="C228" s="205" t="s">
        <v>454</v>
      </c>
      <c r="D228" s="164">
        <f>D230</f>
        <v>60000</v>
      </c>
      <c r="E228" s="164">
        <f>E230</f>
        <v>62000</v>
      </c>
      <c r="F228" s="206">
        <f>F230</f>
        <v>47457.97</v>
      </c>
      <c r="G228" s="207">
        <f>F228/E228</f>
        <v>0.76545112903225809</v>
      </c>
      <c r="H228" s="314"/>
    </row>
    <row r="229" spans="1:8" x14ac:dyDescent="0.25">
      <c r="A229" s="23"/>
      <c r="B229" s="14"/>
      <c r="C229" s="22"/>
      <c r="D229" s="26"/>
      <c r="E229" s="26"/>
      <c r="F229" s="13"/>
      <c r="G229" s="351"/>
      <c r="H229" s="314"/>
    </row>
    <row r="230" spans="1:8" x14ac:dyDescent="0.25">
      <c r="A230" s="395"/>
      <c r="B230" s="369">
        <v>32</v>
      </c>
      <c r="C230" s="387" t="s">
        <v>86</v>
      </c>
      <c r="D230" s="399">
        <f>D231+D234</f>
        <v>60000</v>
      </c>
      <c r="E230" s="399">
        <f>E231+E234</f>
        <v>62000</v>
      </c>
      <c r="F230" s="408">
        <f>F231+F234</f>
        <v>47457.97</v>
      </c>
      <c r="G230" s="474">
        <f>F230/E230</f>
        <v>0.76545112903225809</v>
      </c>
      <c r="H230" s="314"/>
    </row>
    <row r="231" spans="1:8" x14ac:dyDescent="0.25">
      <c r="A231" s="23" t="s">
        <v>451</v>
      </c>
      <c r="B231" s="14">
        <v>323</v>
      </c>
      <c r="C231" s="22" t="s">
        <v>97</v>
      </c>
      <c r="D231" s="26">
        <v>40000</v>
      </c>
      <c r="E231" s="26">
        <v>43000</v>
      </c>
      <c r="F231" s="43">
        <f>F232+F233</f>
        <v>42762.5</v>
      </c>
      <c r="G231" s="464">
        <f>F231/E231</f>
        <v>0.99447674418604648</v>
      </c>
      <c r="H231" s="314"/>
    </row>
    <row r="232" spans="1:8" x14ac:dyDescent="0.25">
      <c r="A232" s="23"/>
      <c r="B232" s="14">
        <v>3233</v>
      </c>
      <c r="C232" s="22" t="s">
        <v>99</v>
      </c>
      <c r="D232" s="26"/>
      <c r="E232" s="26"/>
      <c r="F232" s="43">
        <v>12500</v>
      </c>
      <c r="G232" s="464"/>
      <c r="H232" s="314"/>
    </row>
    <row r="233" spans="1:8" x14ac:dyDescent="0.25">
      <c r="A233" s="23"/>
      <c r="B233" s="14">
        <v>3239</v>
      </c>
      <c r="C233" s="22" t="s">
        <v>103</v>
      </c>
      <c r="D233" s="26"/>
      <c r="E233" s="26"/>
      <c r="F233" s="43">
        <v>30262.5</v>
      </c>
      <c r="G233" s="464"/>
      <c r="H233" s="314"/>
    </row>
    <row r="234" spans="1:8" x14ac:dyDescent="0.25">
      <c r="A234" s="23" t="s">
        <v>455</v>
      </c>
      <c r="B234" s="14">
        <v>329</v>
      </c>
      <c r="C234" s="22" t="s">
        <v>179</v>
      </c>
      <c r="D234" s="26">
        <v>20000</v>
      </c>
      <c r="E234" s="26">
        <v>19000</v>
      </c>
      <c r="F234" s="43">
        <v>4695.47</v>
      </c>
      <c r="G234" s="464">
        <f>F234/E234</f>
        <v>0.24713000000000002</v>
      </c>
      <c r="H234" s="314"/>
    </row>
    <row r="235" spans="1:8" x14ac:dyDescent="0.25">
      <c r="A235" s="23"/>
      <c r="B235" s="14">
        <v>3299</v>
      </c>
      <c r="C235" s="22" t="s">
        <v>108</v>
      </c>
      <c r="D235" s="26"/>
      <c r="E235" s="26"/>
      <c r="F235" s="43">
        <v>4695.47</v>
      </c>
      <c r="G235" s="351"/>
      <c r="H235" s="314"/>
    </row>
    <row r="236" spans="1:8" x14ac:dyDescent="0.25">
      <c r="A236" s="23"/>
      <c r="B236" s="14"/>
      <c r="C236" s="22"/>
      <c r="D236" s="26"/>
      <c r="E236" s="26"/>
      <c r="F236" s="43"/>
      <c r="G236" s="351"/>
      <c r="H236" s="314"/>
    </row>
    <row r="237" spans="1:8" ht="30" x14ac:dyDescent="0.25">
      <c r="A237" s="465" t="s">
        <v>161</v>
      </c>
      <c r="B237" s="384" t="s">
        <v>791</v>
      </c>
      <c r="C237" s="385" t="s">
        <v>346</v>
      </c>
      <c r="D237" s="164">
        <v>50000</v>
      </c>
      <c r="E237" s="164">
        <v>50000</v>
      </c>
      <c r="F237" s="477">
        <v>50000</v>
      </c>
      <c r="G237" s="471">
        <f>F237/E237</f>
        <v>1</v>
      </c>
      <c r="H237" s="314"/>
    </row>
    <row r="238" spans="1:8" ht="18" x14ac:dyDescent="0.25">
      <c r="A238" s="23"/>
      <c r="B238" s="14"/>
      <c r="C238" s="22"/>
      <c r="D238" s="26"/>
      <c r="E238" s="26"/>
      <c r="F238" s="43"/>
      <c r="G238" s="349"/>
      <c r="H238" s="314"/>
    </row>
    <row r="239" spans="1:8" ht="26.25" x14ac:dyDescent="0.25">
      <c r="A239" s="56"/>
      <c r="B239" s="55">
        <v>36</v>
      </c>
      <c r="C239" s="51" t="s">
        <v>347</v>
      </c>
      <c r="D239" s="53">
        <v>50000</v>
      </c>
      <c r="E239" s="53">
        <v>50000</v>
      </c>
      <c r="F239" s="57">
        <v>50000</v>
      </c>
      <c r="G239" s="356">
        <f>F239/E239</f>
        <v>1</v>
      </c>
      <c r="H239" s="314"/>
    </row>
    <row r="240" spans="1:8" ht="26.25" x14ac:dyDescent="0.25">
      <c r="A240" s="23" t="s">
        <v>235</v>
      </c>
      <c r="B240" s="14">
        <v>366</v>
      </c>
      <c r="C240" s="22" t="s">
        <v>348</v>
      </c>
      <c r="D240" s="26">
        <v>50000</v>
      </c>
      <c r="E240" s="26">
        <v>50000</v>
      </c>
      <c r="F240" s="43">
        <v>50000</v>
      </c>
      <c r="G240" s="464">
        <f>F240/E240</f>
        <v>1</v>
      </c>
      <c r="H240" s="314"/>
    </row>
    <row r="241" spans="1:8" ht="26.25" x14ac:dyDescent="0.25">
      <c r="A241" s="23"/>
      <c r="B241" s="14">
        <v>3661</v>
      </c>
      <c r="C241" s="22" t="s">
        <v>350</v>
      </c>
      <c r="D241" s="26"/>
      <c r="E241" s="26"/>
      <c r="F241" s="43">
        <v>50000</v>
      </c>
      <c r="G241" s="351"/>
      <c r="H241" s="314"/>
    </row>
    <row r="242" spans="1:8" ht="18" x14ac:dyDescent="0.25">
      <c r="A242" s="23"/>
      <c r="B242" s="14"/>
      <c r="C242" s="22"/>
      <c r="D242" s="26"/>
      <c r="E242" s="26"/>
      <c r="F242" s="13"/>
      <c r="G242" s="349"/>
      <c r="H242" s="314"/>
    </row>
    <row r="243" spans="1:8" ht="30" x14ac:dyDescent="0.25">
      <c r="A243" s="465" t="s">
        <v>185</v>
      </c>
      <c r="B243" s="384" t="s">
        <v>792</v>
      </c>
      <c r="C243" s="385" t="s">
        <v>446</v>
      </c>
      <c r="D243" s="164">
        <v>10000</v>
      </c>
      <c r="E243" s="164">
        <v>10000</v>
      </c>
      <c r="F243" s="206">
        <v>0</v>
      </c>
      <c r="G243" s="207">
        <v>0</v>
      </c>
      <c r="H243" s="314"/>
    </row>
    <row r="244" spans="1:8" ht="18" x14ac:dyDescent="0.25">
      <c r="A244" s="107"/>
      <c r="B244" s="100"/>
      <c r="C244" s="135"/>
      <c r="D244" s="136"/>
      <c r="E244" s="136"/>
      <c r="F244" s="13"/>
      <c r="G244" s="349"/>
      <c r="H244" s="314"/>
    </row>
    <row r="245" spans="1:8" x14ac:dyDescent="0.25">
      <c r="A245" s="104"/>
      <c r="B245" s="55">
        <v>32</v>
      </c>
      <c r="C245" s="54" t="s">
        <v>86</v>
      </c>
      <c r="D245" s="48">
        <v>10000</v>
      </c>
      <c r="E245" s="48">
        <v>10000</v>
      </c>
      <c r="F245" s="48">
        <v>0</v>
      </c>
      <c r="G245" s="356">
        <v>0</v>
      </c>
      <c r="H245" s="314"/>
    </row>
    <row r="246" spans="1:8" x14ac:dyDescent="0.25">
      <c r="A246" s="23" t="s">
        <v>235</v>
      </c>
      <c r="B246" s="14">
        <v>323</v>
      </c>
      <c r="C246" s="105" t="s">
        <v>239</v>
      </c>
      <c r="D246" s="35">
        <v>10000</v>
      </c>
      <c r="E246" s="35">
        <v>10000</v>
      </c>
      <c r="F246" s="13">
        <v>0</v>
      </c>
      <c r="G246" s="464">
        <v>0</v>
      </c>
      <c r="H246" s="314"/>
    </row>
    <row r="247" spans="1:8" ht="18" x14ac:dyDescent="0.25">
      <c r="A247" s="23"/>
      <c r="B247" s="14">
        <v>3239</v>
      </c>
      <c r="C247" s="105" t="s">
        <v>103</v>
      </c>
      <c r="D247" s="35"/>
      <c r="E247" s="35"/>
      <c r="F247" s="13">
        <v>0</v>
      </c>
      <c r="G247" s="349"/>
      <c r="H247" s="314"/>
    </row>
    <row r="248" spans="1:8" ht="18" x14ac:dyDescent="0.25">
      <c r="A248" s="23"/>
      <c r="B248" s="14"/>
      <c r="C248" s="105"/>
      <c r="D248" s="35"/>
      <c r="E248" s="35"/>
      <c r="F248" s="43"/>
      <c r="G248" s="349"/>
      <c r="H248" s="314"/>
    </row>
    <row r="249" spans="1:8" ht="15.75" x14ac:dyDescent="0.25">
      <c r="A249" s="465" t="s">
        <v>185</v>
      </c>
      <c r="B249" s="384" t="s">
        <v>621</v>
      </c>
      <c r="C249" s="385" t="s">
        <v>241</v>
      </c>
      <c r="D249" s="164">
        <f>D251+D255</f>
        <v>300000</v>
      </c>
      <c r="E249" s="164">
        <f>E251+E255</f>
        <v>285000</v>
      </c>
      <c r="F249" s="206">
        <f>F251+F255</f>
        <v>237481.56</v>
      </c>
      <c r="G249" s="207">
        <f>F249/E249</f>
        <v>0.83326863157894737</v>
      </c>
      <c r="H249" s="314"/>
    </row>
    <row r="250" spans="1:8" ht="18" x14ac:dyDescent="0.25">
      <c r="A250" s="107"/>
      <c r="B250" s="100"/>
      <c r="C250" s="135"/>
      <c r="D250" s="138"/>
      <c r="E250" s="138"/>
      <c r="F250" s="136"/>
      <c r="G250" s="349"/>
      <c r="H250" s="314"/>
    </row>
    <row r="251" spans="1:8" x14ac:dyDescent="0.25">
      <c r="A251" s="120"/>
      <c r="B251" s="55">
        <v>32</v>
      </c>
      <c r="C251" s="51" t="s">
        <v>86</v>
      </c>
      <c r="D251" s="48">
        <v>20000</v>
      </c>
      <c r="E251" s="48">
        <v>19000</v>
      </c>
      <c r="F251" s="48">
        <v>0</v>
      </c>
      <c r="G251" s="356">
        <v>0</v>
      </c>
      <c r="H251" s="314"/>
    </row>
    <row r="252" spans="1:8" x14ac:dyDescent="0.25">
      <c r="A252" s="23" t="s">
        <v>236</v>
      </c>
      <c r="B252" s="11">
        <v>323</v>
      </c>
      <c r="C252" s="22" t="s">
        <v>97</v>
      </c>
      <c r="D252" s="13">
        <v>20000</v>
      </c>
      <c r="E252" s="13">
        <v>19000</v>
      </c>
      <c r="F252" s="13">
        <v>0</v>
      </c>
      <c r="G252" s="464">
        <v>0</v>
      </c>
      <c r="H252" s="314"/>
    </row>
    <row r="253" spans="1:8" x14ac:dyDescent="0.25">
      <c r="A253" s="23"/>
      <c r="B253" s="99">
        <v>3237</v>
      </c>
      <c r="C253" s="22" t="s">
        <v>242</v>
      </c>
      <c r="D253" s="43"/>
      <c r="E253" s="43"/>
      <c r="F253" s="43">
        <v>0</v>
      </c>
      <c r="G253" s="351"/>
      <c r="H253" s="314"/>
    </row>
    <row r="254" spans="1:8" x14ac:dyDescent="0.25">
      <c r="A254" s="107"/>
      <c r="B254" s="100"/>
      <c r="C254" s="135"/>
      <c r="D254" s="138"/>
      <c r="E254" s="138"/>
      <c r="F254" s="136"/>
      <c r="G254" s="351"/>
      <c r="H254" s="314"/>
    </row>
    <row r="255" spans="1:8" ht="26.25" x14ac:dyDescent="0.25">
      <c r="A255" s="106"/>
      <c r="B255" s="55">
        <v>42</v>
      </c>
      <c r="C255" s="51" t="s">
        <v>243</v>
      </c>
      <c r="D255" s="48">
        <v>280000</v>
      </c>
      <c r="E255" s="48">
        <v>266000</v>
      </c>
      <c r="F255" s="48">
        <v>237481.56</v>
      </c>
      <c r="G255" s="356">
        <f>F255/E255</f>
        <v>0.89278781954887221</v>
      </c>
      <c r="H255" s="314"/>
    </row>
    <row r="256" spans="1:8" x14ac:dyDescent="0.25">
      <c r="A256" s="23" t="s">
        <v>238</v>
      </c>
      <c r="B256" s="11">
        <v>421</v>
      </c>
      <c r="C256" s="115" t="s">
        <v>131</v>
      </c>
      <c r="D256" s="13">
        <v>280000</v>
      </c>
      <c r="E256" s="13">
        <v>266000</v>
      </c>
      <c r="F256" s="13">
        <v>237481.56</v>
      </c>
      <c r="G256" s="464">
        <f>F256/E256</f>
        <v>0.89278781954887221</v>
      </c>
      <c r="H256" s="314"/>
    </row>
    <row r="257" spans="1:8" x14ac:dyDescent="0.25">
      <c r="A257" s="23"/>
      <c r="B257" s="11">
        <v>4214</v>
      </c>
      <c r="C257" s="82" t="s">
        <v>134</v>
      </c>
      <c r="D257" s="13"/>
      <c r="E257" s="13"/>
      <c r="F257" s="43">
        <v>237481.56</v>
      </c>
      <c r="G257" s="351"/>
      <c r="H257" s="314"/>
    </row>
    <row r="258" spans="1:8" ht="14.25" customHeight="1" x14ac:dyDescent="0.25">
      <c r="A258" s="23"/>
      <c r="B258" s="11"/>
      <c r="C258" s="82"/>
      <c r="D258" s="13"/>
      <c r="E258" s="13"/>
      <c r="F258" s="43"/>
      <c r="G258" s="349"/>
      <c r="H258" s="314"/>
    </row>
    <row r="259" spans="1:8" ht="48" customHeight="1" x14ac:dyDescent="0.25">
      <c r="A259" s="465" t="s">
        <v>185</v>
      </c>
      <c r="B259" s="384" t="s">
        <v>240</v>
      </c>
      <c r="C259" s="385" t="s">
        <v>528</v>
      </c>
      <c r="D259" s="164">
        <v>120000</v>
      </c>
      <c r="E259" s="164">
        <v>114000</v>
      </c>
      <c r="F259" s="206">
        <v>0</v>
      </c>
      <c r="G259" s="207">
        <v>0</v>
      </c>
      <c r="H259" s="314"/>
    </row>
    <row r="260" spans="1:8" ht="18" x14ac:dyDescent="0.25">
      <c r="A260" s="107"/>
      <c r="B260" s="100"/>
      <c r="C260" s="135"/>
      <c r="D260" s="138"/>
      <c r="E260" s="138"/>
      <c r="F260" s="136"/>
      <c r="G260" s="349"/>
      <c r="H260" s="314"/>
    </row>
    <row r="261" spans="1:8" ht="26.25" x14ac:dyDescent="0.25">
      <c r="A261" s="120"/>
      <c r="B261" s="55">
        <v>42</v>
      </c>
      <c r="C261" s="51" t="s">
        <v>243</v>
      </c>
      <c r="D261" s="48">
        <v>120000</v>
      </c>
      <c r="E261" s="48">
        <v>114000</v>
      </c>
      <c r="F261" s="48">
        <v>0</v>
      </c>
      <c r="G261" s="356">
        <v>0</v>
      </c>
      <c r="H261" s="314"/>
    </row>
    <row r="262" spans="1:8" x14ac:dyDescent="0.25">
      <c r="A262" s="23" t="s">
        <v>236</v>
      </c>
      <c r="B262" s="11">
        <v>421</v>
      </c>
      <c r="C262" s="22" t="s">
        <v>131</v>
      </c>
      <c r="D262" s="13">
        <v>120000</v>
      </c>
      <c r="E262" s="13">
        <v>114000</v>
      </c>
      <c r="F262" s="13">
        <v>0</v>
      </c>
      <c r="G262" s="464">
        <v>0</v>
      </c>
      <c r="H262" s="314"/>
    </row>
    <row r="263" spans="1:8" x14ac:dyDescent="0.25">
      <c r="A263" s="23"/>
      <c r="B263" s="99"/>
      <c r="C263" s="22"/>
      <c r="D263" s="43"/>
      <c r="E263" s="43"/>
      <c r="F263" s="43"/>
      <c r="G263" s="351"/>
      <c r="H263" s="314"/>
    </row>
    <row r="264" spans="1:8" ht="30" x14ac:dyDescent="0.25">
      <c r="A264" s="465" t="s">
        <v>185</v>
      </c>
      <c r="B264" s="384" t="s">
        <v>244</v>
      </c>
      <c r="C264" s="385" t="s">
        <v>529</v>
      </c>
      <c r="D264" s="164">
        <v>60000</v>
      </c>
      <c r="E264" s="164">
        <v>57000</v>
      </c>
      <c r="F264" s="206">
        <v>0</v>
      </c>
      <c r="G264" s="207">
        <v>0</v>
      </c>
      <c r="H264" s="314"/>
    </row>
    <row r="265" spans="1:8" ht="18" x14ac:dyDescent="0.25">
      <c r="A265" s="107"/>
      <c r="B265" s="100"/>
      <c r="C265" s="135"/>
      <c r="D265" s="138"/>
      <c r="E265" s="138"/>
      <c r="F265" s="136"/>
      <c r="G265" s="349"/>
      <c r="H265" s="314"/>
    </row>
    <row r="266" spans="1:8" ht="26.25" x14ac:dyDescent="0.25">
      <c r="A266" s="120"/>
      <c r="B266" s="55">
        <v>42</v>
      </c>
      <c r="C266" s="51" t="s">
        <v>530</v>
      </c>
      <c r="D266" s="48">
        <v>60000</v>
      </c>
      <c r="E266" s="48">
        <v>57000</v>
      </c>
      <c r="F266" s="48">
        <v>0</v>
      </c>
      <c r="G266" s="356">
        <v>0</v>
      </c>
      <c r="H266" s="314"/>
    </row>
    <row r="267" spans="1:8" x14ac:dyDescent="0.25">
      <c r="A267" s="23" t="s">
        <v>236</v>
      </c>
      <c r="B267" s="11">
        <v>421</v>
      </c>
      <c r="C267" s="22" t="s">
        <v>131</v>
      </c>
      <c r="D267" s="13">
        <v>60000</v>
      </c>
      <c r="E267" s="13">
        <v>57000</v>
      </c>
      <c r="F267" s="13">
        <v>0</v>
      </c>
      <c r="G267" s="464">
        <v>0</v>
      </c>
      <c r="H267" s="314"/>
    </row>
    <row r="268" spans="1:8" x14ac:dyDescent="0.25">
      <c r="A268" s="23"/>
      <c r="B268" s="99">
        <v>4214</v>
      </c>
      <c r="C268" s="22" t="s">
        <v>134</v>
      </c>
      <c r="D268" s="43"/>
      <c r="E268" s="43"/>
      <c r="F268" s="43">
        <v>0</v>
      </c>
      <c r="G268" s="464">
        <v>0</v>
      </c>
      <c r="H268" s="314"/>
    </row>
    <row r="269" spans="1:8" x14ac:dyDescent="0.25">
      <c r="A269" s="89"/>
      <c r="B269" s="11"/>
      <c r="C269" s="115"/>
      <c r="D269" s="13"/>
      <c r="E269" s="13"/>
      <c r="F269" s="13"/>
      <c r="G269" s="351"/>
      <c r="H269" s="314"/>
    </row>
    <row r="270" spans="1:8" ht="15.75" x14ac:dyDescent="0.25">
      <c r="A270" s="478" t="s">
        <v>159</v>
      </c>
      <c r="B270" s="479">
        <v>1004</v>
      </c>
      <c r="C270" s="480" t="s">
        <v>245</v>
      </c>
      <c r="D270" s="481">
        <f>D272+D278+D284+D295+D301+D310+D316+D322</f>
        <v>4450000</v>
      </c>
      <c r="E270" s="481">
        <f>E272+E278+E284+E295+E301+E310+E316+E322</f>
        <v>4423000</v>
      </c>
      <c r="F270" s="481">
        <f>F272+F278+F284+F295+F301+F310+F316+F322</f>
        <v>4290899.42</v>
      </c>
      <c r="G270" s="482">
        <f>F270/E270</f>
        <v>0.97013326249152154</v>
      </c>
      <c r="H270" s="314"/>
    </row>
    <row r="271" spans="1:8" ht="18" x14ac:dyDescent="0.25">
      <c r="A271" s="86"/>
      <c r="B271" s="8"/>
      <c r="C271" s="4"/>
      <c r="D271" s="10"/>
      <c r="E271" s="10"/>
      <c r="F271" s="10"/>
      <c r="G271" s="349"/>
      <c r="H271" s="314"/>
    </row>
    <row r="272" spans="1:8" x14ac:dyDescent="0.25">
      <c r="A272" s="483" t="s">
        <v>161</v>
      </c>
      <c r="B272" s="384" t="s">
        <v>246</v>
      </c>
      <c r="C272" s="385" t="s">
        <v>247</v>
      </c>
      <c r="D272" s="386">
        <v>3400000</v>
      </c>
      <c r="E272" s="386">
        <v>3400000</v>
      </c>
      <c r="F272" s="386">
        <v>3399323.8</v>
      </c>
      <c r="G272" s="484">
        <f>F272/E272</f>
        <v>0.99980111764705881</v>
      </c>
      <c r="H272" s="314"/>
    </row>
    <row r="273" spans="1:8" ht="18" x14ac:dyDescent="0.25">
      <c r="A273" s="121"/>
      <c r="B273" s="11"/>
      <c r="C273" s="115"/>
      <c r="D273" s="13"/>
      <c r="E273" s="13"/>
      <c r="F273" s="13"/>
      <c r="G273" s="349"/>
      <c r="H273" s="314"/>
    </row>
    <row r="274" spans="1:8" x14ac:dyDescent="0.25">
      <c r="A274" s="106"/>
      <c r="B274" s="55">
        <v>38</v>
      </c>
      <c r="C274" s="51" t="s">
        <v>248</v>
      </c>
      <c r="D274" s="48">
        <v>3400000</v>
      </c>
      <c r="E274" s="48">
        <v>3400000</v>
      </c>
      <c r="F274" s="48">
        <v>3399323.8</v>
      </c>
      <c r="G274" s="356">
        <f>F274/E274</f>
        <v>0.99980111764705881</v>
      </c>
      <c r="H274" s="314"/>
    </row>
    <row r="275" spans="1:8" x14ac:dyDescent="0.25">
      <c r="A275" s="24" t="s">
        <v>250</v>
      </c>
      <c r="B275" s="101">
        <v>381</v>
      </c>
      <c r="C275" s="12" t="s">
        <v>249</v>
      </c>
      <c r="D275" s="116">
        <v>3400000</v>
      </c>
      <c r="E275" s="116">
        <v>3400000</v>
      </c>
      <c r="F275" s="116">
        <v>3399323.8</v>
      </c>
      <c r="G275" s="464">
        <f>F275/E275</f>
        <v>0.99980111764705881</v>
      </c>
      <c r="H275" s="314"/>
    </row>
    <row r="276" spans="1:8" ht="14.25" customHeight="1" x14ac:dyDescent="0.25">
      <c r="A276" s="24"/>
      <c r="B276" s="92">
        <v>3811</v>
      </c>
      <c r="C276" s="83" t="s">
        <v>120</v>
      </c>
      <c r="D276" s="46"/>
      <c r="E276" s="46"/>
      <c r="F276" s="46">
        <v>3399323.8</v>
      </c>
      <c r="G276" s="351"/>
      <c r="H276" s="314"/>
    </row>
    <row r="277" spans="1:8" ht="14.25" customHeight="1" x14ac:dyDescent="0.25">
      <c r="A277" s="24"/>
      <c r="B277" s="92"/>
      <c r="C277" s="83"/>
      <c r="D277" s="46"/>
      <c r="E277" s="46"/>
      <c r="F277" s="46"/>
      <c r="G277" s="349"/>
      <c r="H277" s="314"/>
    </row>
    <row r="278" spans="1:8" ht="30" x14ac:dyDescent="0.25">
      <c r="A278" s="483" t="s">
        <v>161</v>
      </c>
      <c r="B278" s="384" t="s">
        <v>251</v>
      </c>
      <c r="C278" s="385" t="s">
        <v>456</v>
      </c>
      <c r="D278" s="386">
        <v>240000</v>
      </c>
      <c r="E278" s="386">
        <v>245000</v>
      </c>
      <c r="F278" s="386">
        <v>244153.8</v>
      </c>
      <c r="G278" s="484">
        <f>F278/E278</f>
        <v>0.99654612244897955</v>
      </c>
      <c r="H278" s="314"/>
    </row>
    <row r="279" spans="1:8" ht="18" x14ac:dyDescent="0.25">
      <c r="A279" s="121"/>
      <c r="B279" s="11"/>
      <c r="C279" s="115"/>
      <c r="D279" s="13"/>
      <c r="E279" s="13"/>
      <c r="F279" s="13"/>
      <c r="G279" s="349"/>
      <c r="H279" s="314"/>
    </row>
    <row r="280" spans="1:8" x14ac:dyDescent="0.25">
      <c r="A280" s="106"/>
      <c r="B280" s="55">
        <v>38</v>
      </c>
      <c r="C280" s="51" t="s">
        <v>248</v>
      </c>
      <c r="D280" s="48">
        <v>240000</v>
      </c>
      <c r="E280" s="48">
        <v>245000</v>
      </c>
      <c r="F280" s="48">
        <v>244153.8</v>
      </c>
      <c r="G280" s="356">
        <f>F280/E280</f>
        <v>0.99654612244897955</v>
      </c>
      <c r="H280" s="314"/>
    </row>
    <row r="281" spans="1:8" x14ac:dyDescent="0.25">
      <c r="A281" s="24" t="s">
        <v>250</v>
      </c>
      <c r="B281" s="101">
        <v>381</v>
      </c>
      <c r="C281" s="12" t="s">
        <v>531</v>
      </c>
      <c r="D281" s="116">
        <v>240000</v>
      </c>
      <c r="E281" s="116">
        <v>245000</v>
      </c>
      <c r="F281" s="116">
        <v>244153.8</v>
      </c>
      <c r="G281" s="464">
        <f>F281/E281</f>
        <v>0.99654612244897955</v>
      </c>
      <c r="H281" s="314"/>
    </row>
    <row r="282" spans="1:8" x14ac:dyDescent="0.25">
      <c r="A282" s="24"/>
      <c r="B282" s="92">
        <v>3811</v>
      </c>
      <c r="C282" s="83" t="s">
        <v>120</v>
      </c>
      <c r="D282" s="46"/>
      <c r="E282" s="46"/>
      <c r="F282" s="46">
        <v>244153.8</v>
      </c>
      <c r="G282" s="351"/>
      <c r="H282" s="314"/>
    </row>
    <row r="283" spans="1:8" x14ac:dyDescent="0.25">
      <c r="A283" s="24"/>
      <c r="B283" s="92"/>
      <c r="C283" s="83"/>
      <c r="D283" s="46"/>
      <c r="E283" s="46"/>
      <c r="F283" s="46"/>
      <c r="G283" s="351"/>
      <c r="H283" s="314"/>
    </row>
    <row r="284" spans="1:8" x14ac:dyDescent="0.25">
      <c r="A284" s="483" t="s">
        <v>161</v>
      </c>
      <c r="B284" s="384" t="s">
        <v>255</v>
      </c>
      <c r="C284" s="385" t="s">
        <v>454</v>
      </c>
      <c r="D284" s="475">
        <f>D286</f>
        <v>60000</v>
      </c>
      <c r="E284" s="475">
        <f>E286</f>
        <v>57000</v>
      </c>
      <c r="F284" s="475">
        <f>F286</f>
        <v>40815.75</v>
      </c>
      <c r="G284" s="476">
        <f>F284/E284</f>
        <v>0.71606578947368416</v>
      </c>
      <c r="H284" s="314"/>
    </row>
    <row r="285" spans="1:8" x14ac:dyDescent="0.25">
      <c r="A285" s="121"/>
      <c r="B285" s="11"/>
      <c r="C285" s="115"/>
      <c r="D285" s="13"/>
      <c r="E285" s="13"/>
      <c r="F285" s="13"/>
      <c r="G285" s="351"/>
      <c r="H285" s="314"/>
    </row>
    <row r="286" spans="1:8" x14ac:dyDescent="0.25">
      <c r="A286" s="106"/>
      <c r="B286" s="55">
        <v>32</v>
      </c>
      <c r="C286" s="51" t="s">
        <v>86</v>
      </c>
      <c r="D286" s="48">
        <f>D287+D291</f>
        <v>60000</v>
      </c>
      <c r="E286" s="48">
        <f>E287+E291</f>
        <v>57000</v>
      </c>
      <c r="F286" s="48">
        <f>F287+F291</f>
        <v>40815.75</v>
      </c>
      <c r="G286" s="356">
        <f>F286/E286</f>
        <v>0.71606578947368416</v>
      </c>
      <c r="H286" s="314"/>
    </row>
    <row r="287" spans="1:8" x14ac:dyDescent="0.25">
      <c r="A287" s="24" t="s">
        <v>532</v>
      </c>
      <c r="B287" s="101">
        <v>323</v>
      </c>
      <c r="C287" s="12" t="s">
        <v>97</v>
      </c>
      <c r="D287" s="116">
        <v>40000</v>
      </c>
      <c r="E287" s="116">
        <v>38000</v>
      </c>
      <c r="F287" s="116">
        <f>F288+F289+F290</f>
        <v>26324.25</v>
      </c>
      <c r="G287" s="464">
        <f>F287/E287</f>
        <v>0.69274342105263154</v>
      </c>
      <c r="H287" s="314"/>
    </row>
    <row r="288" spans="1:8" x14ac:dyDescent="0.25">
      <c r="A288" s="24"/>
      <c r="B288" s="92">
        <v>3232</v>
      </c>
      <c r="C288" s="83" t="s">
        <v>567</v>
      </c>
      <c r="D288" s="46"/>
      <c r="E288" s="46"/>
      <c r="F288" s="46">
        <v>14409.25</v>
      </c>
      <c r="G288" s="464"/>
      <c r="H288" s="314"/>
    </row>
    <row r="289" spans="1:8" x14ac:dyDescent="0.25">
      <c r="A289" s="24"/>
      <c r="B289" s="92">
        <v>3237</v>
      </c>
      <c r="C289" s="83" t="s">
        <v>101</v>
      </c>
      <c r="D289" s="46"/>
      <c r="E289" s="46"/>
      <c r="F289" s="46">
        <v>7500</v>
      </c>
      <c r="G289" s="464"/>
      <c r="H289" s="314"/>
    </row>
    <row r="290" spans="1:8" x14ac:dyDescent="0.25">
      <c r="A290" s="24"/>
      <c r="B290" s="92">
        <v>3239</v>
      </c>
      <c r="C290" s="83" t="s">
        <v>103</v>
      </c>
      <c r="D290" s="46"/>
      <c r="E290" s="46"/>
      <c r="F290" s="46">
        <v>4415</v>
      </c>
      <c r="G290" s="464"/>
      <c r="H290" s="314"/>
    </row>
    <row r="291" spans="1:8" x14ac:dyDescent="0.25">
      <c r="A291" s="24" t="s">
        <v>533</v>
      </c>
      <c r="B291" s="92">
        <v>329</v>
      </c>
      <c r="C291" s="83" t="s">
        <v>179</v>
      </c>
      <c r="D291" s="46">
        <v>20000</v>
      </c>
      <c r="E291" s="46">
        <v>19000</v>
      </c>
      <c r="F291" s="46">
        <f>F292+F293</f>
        <v>14491.5</v>
      </c>
      <c r="G291" s="464">
        <f>F291/E291</f>
        <v>0.76271052631578951</v>
      </c>
      <c r="H291" s="314"/>
    </row>
    <row r="292" spans="1:8" x14ac:dyDescent="0.25">
      <c r="A292" s="24"/>
      <c r="B292" s="92">
        <v>3292</v>
      </c>
      <c r="C292" s="83" t="s">
        <v>106</v>
      </c>
      <c r="D292" s="46"/>
      <c r="E292" s="46"/>
      <c r="F292" s="46">
        <v>7400</v>
      </c>
      <c r="G292" s="351"/>
      <c r="H292" s="314"/>
    </row>
    <row r="293" spans="1:8" x14ac:dyDescent="0.25">
      <c r="A293" s="24"/>
      <c r="B293" s="92">
        <v>3299</v>
      </c>
      <c r="C293" s="83" t="s">
        <v>108</v>
      </c>
      <c r="D293" s="46"/>
      <c r="E293" s="46"/>
      <c r="F293" s="46">
        <v>7091.5</v>
      </c>
      <c r="G293" s="351"/>
      <c r="H293" s="314"/>
    </row>
    <row r="294" spans="1:8" x14ac:dyDescent="0.25">
      <c r="A294" s="24"/>
      <c r="B294" s="92"/>
      <c r="C294" s="83"/>
      <c r="D294" s="46"/>
      <c r="E294" s="46"/>
      <c r="F294" s="46"/>
      <c r="G294" s="351"/>
      <c r="H294" s="314"/>
    </row>
    <row r="295" spans="1:8" ht="30" x14ac:dyDescent="0.25">
      <c r="A295" s="483" t="s">
        <v>161</v>
      </c>
      <c r="B295" s="384" t="s">
        <v>437</v>
      </c>
      <c r="C295" s="385" t="s">
        <v>534</v>
      </c>
      <c r="D295" s="386">
        <v>150000</v>
      </c>
      <c r="E295" s="386">
        <v>150000</v>
      </c>
      <c r="F295" s="386">
        <v>150000</v>
      </c>
      <c r="G295" s="484">
        <f>F295/E295</f>
        <v>1</v>
      </c>
      <c r="H295" s="314"/>
    </row>
    <row r="296" spans="1:8" ht="18" x14ac:dyDescent="0.25">
      <c r="A296" s="121"/>
      <c r="B296" s="11"/>
      <c r="C296" s="115"/>
      <c r="D296" s="13"/>
      <c r="E296" s="13"/>
      <c r="F296" s="13"/>
      <c r="G296" s="349"/>
      <c r="H296" s="314"/>
    </row>
    <row r="297" spans="1:8" x14ac:dyDescent="0.25">
      <c r="A297" s="106"/>
      <c r="B297" s="55">
        <v>38</v>
      </c>
      <c r="C297" s="51" t="s">
        <v>248</v>
      </c>
      <c r="D297" s="48">
        <v>150000</v>
      </c>
      <c r="E297" s="48">
        <v>150000</v>
      </c>
      <c r="F297" s="48">
        <v>150000</v>
      </c>
      <c r="G297" s="356">
        <f>F297/E297</f>
        <v>1</v>
      </c>
      <c r="H297" s="314"/>
    </row>
    <row r="298" spans="1:8" x14ac:dyDescent="0.25">
      <c r="A298" s="24" t="s">
        <v>535</v>
      </c>
      <c r="B298" s="101">
        <v>381</v>
      </c>
      <c r="C298" s="12" t="s">
        <v>120</v>
      </c>
      <c r="D298" s="116">
        <v>150000</v>
      </c>
      <c r="E298" s="116">
        <v>150000</v>
      </c>
      <c r="F298" s="116">
        <v>150000</v>
      </c>
      <c r="G298" s="464">
        <f>F298/E298</f>
        <v>1</v>
      </c>
      <c r="H298" s="314"/>
    </row>
    <row r="299" spans="1:8" x14ac:dyDescent="0.25">
      <c r="A299" s="24"/>
      <c r="B299" s="92">
        <v>3811</v>
      </c>
      <c r="C299" s="83" t="s">
        <v>120</v>
      </c>
      <c r="D299" s="46"/>
      <c r="E299" s="46"/>
      <c r="F299" s="46">
        <v>150000</v>
      </c>
      <c r="G299" s="351"/>
      <c r="H299" s="314"/>
    </row>
    <row r="300" spans="1:8" ht="13.5" customHeight="1" x14ac:dyDescent="0.25">
      <c r="A300" s="24"/>
      <c r="B300" s="92"/>
      <c r="C300" s="83"/>
      <c r="D300" s="46"/>
      <c r="E300" s="46"/>
      <c r="F300" s="46"/>
      <c r="G300" s="349"/>
      <c r="H300" s="314"/>
    </row>
    <row r="301" spans="1:8" x14ac:dyDescent="0.25">
      <c r="A301" s="483" t="s">
        <v>161</v>
      </c>
      <c r="B301" s="384" t="s">
        <v>536</v>
      </c>
      <c r="C301" s="385" t="s">
        <v>418</v>
      </c>
      <c r="D301" s="475">
        <v>100000</v>
      </c>
      <c r="E301" s="475">
        <v>95000</v>
      </c>
      <c r="F301" s="475">
        <f>F303</f>
        <v>91282.32</v>
      </c>
      <c r="G301" s="476">
        <f>F301/E301</f>
        <v>0.9608665263157895</v>
      </c>
      <c r="H301" s="314"/>
    </row>
    <row r="302" spans="1:8" x14ac:dyDescent="0.25">
      <c r="A302" s="121"/>
      <c r="B302" s="11"/>
      <c r="C302" s="115"/>
      <c r="D302" s="13"/>
      <c r="E302" s="13"/>
      <c r="F302" s="13"/>
      <c r="G302" s="351"/>
      <c r="H302" s="314"/>
    </row>
    <row r="303" spans="1:8" x14ac:dyDescent="0.25">
      <c r="A303" s="106"/>
      <c r="B303" s="55">
        <v>32</v>
      </c>
      <c r="C303" s="51" t="s">
        <v>86</v>
      </c>
      <c r="D303" s="48">
        <v>100000</v>
      </c>
      <c r="E303" s="48">
        <v>95000</v>
      </c>
      <c r="F303" s="48">
        <f>F304</f>
        <v>91282.32</v>
      </c>
      <c r="G303" s="356">
        <f>F303/E303</f>
        <v>0.9608665263157895</v>
      </c>
      <c r="H303" s="314"/>
    </row>
    <row r="304" spans="1:8" x14ac:dyDescent="0.25">
      <c r="A304" s="24" t="s">
        <v>537</v>
      </c>
      <c r="B304" s="101">
        <v>322</v>
      </c>
      <c r="C304" s="12" t="s">
        <v>92</v>
      </c>
      <c r="D304" s="116">
        <v>100000</v>
      </c>
      <c r="E304" s="116">
        <v>95000</v>
      </c>
      <c r="F304" s="116">
        <f>F305+F306+F307+F308</f>
        <v>91282.32</v>
      </c>
      <c r="G304" s="464">
        <f>F304/E304</f>
        <v>0.9608665263157895</v>
      </c>
      <c r="H304" s="314"/>
    </row>
    <row r="305" spans="1:8" x14ac:dyDescent="0.25">
      <c r="A305" s="24"/>
      <c r="B305" s="101">
        <v>3221</v>
      </c>
      <c r="C305" s="12" t="s">
        <v>93</v>
      </c>
      <c r="D305" s="116"/>
      <c r="E305" s="116"/>
      <c r="F305" s="116">
        <v>5700</v>
      </c>
      <c r="G305" s="464"/>
      <c r="H305" s="314"/>
    </row>
    <row r="306" spans="1:8" x14ac:dyDescent="0.25">
      <c r="A306" s="24"/>
      <c r="B306" s="101">
        <v>3222</v>
      </c>
      <c r="C306" s="12" t="s">
        <v>94</v>
      </c>
      <c r="D306" s="116"/>
      <c r="E306" s="116"/>
      <c r="F306" s="116">
        <v>0</v>
      </c>
      <c r="G306" s="351"/>
      <c r="H306" s="314"/>
    </row>
    <row r="307" spans="1:8" x14ac:dyDescent="0.25">
      <c r="A307" s="24"/>
      <c r="B307" s="101">
        <v>3223</v>
      </c>
      <c r="C307" s="12" t="s">
        <v>95</v>
      </c>
      <c r="D307" s="116"/>
      <c r="E307" s="116"/>
      <c r="F307" s="116">
        <v>68861.22</v>
      </c>
      <c r="G307" s="351"/>
      <c r="H307" s="314"/>
    </row>
    <row r="308" spans="1:8" x14ac:dyDescent="0.25">
      <c r="A308" s="24"/>
      <c r="B308" s="92">
        <v>3224</v>
      </c>
      <c r="C308" s="83" t="s">
        <v>568</v>
      </c>
      <c r="D308" s="46"/>
      <c r="E308" s="46"/>
      <c r="F308" s="46">
        <v>16721.099999999999</v>
      </c>
      <c r="G308" s="351"/>
      <c r="H308" s="314"/>
    </row>
    <row r="309" spans="1:8" ht="15.75" customHeight="1" x14ac:dyDescent="0.25">
      <c r="A309" s="24"/>
      <c r="B309" s="92"/>
      <c r="C309" s="83"/>
      <c r="D309" s="46"/>
      <c r="E309" s="46"/>
      <c r="F309" s="46"/>
      <c r="G309" s="351"/>
      <c r="H309" s="314"/>
    </row>
    <row r="310" spans="1:8" x14ac:dyDescent="0.25">
      <c r="A310" s="483" t="s">
        <v>161</v>
      </c>
      <c r="B310" s="384" t="s">
        <v>251</v>
      </c>
      <c r="C310" s="385" t="s">
        <v>252</v>
      </c>
      <c r="D310" s="475">
        <v>100000</v>
      </c>
      <c r="E310" s="475">
        <v>95000</v>
      </c>
      <c r="F310" s="475">
        <v>0</v>
      </c>
      <c r="G310" s="476">
        <v>0</v>
      </c>
      <c r="H310" s="314"/>
    </row>
    <row r="311" spans="1:8" x14ac:dyDescent="0.25">
      <c r="A311" s="139"/>
      <c r="B311" s="100"/>
      <c r="C311" s="135"/>
      <c r="D311" s="136"/>
      <c r="E311" s="136"/>
      <c r="F311" s="136"/>
      <c r="G311" s="351"/>
      <c r="H311" s="314"/>
    </row>
    <row r="312" spans="1:8" x14ac:dyDescent="0.25">
      <c r="A312" s="58"/>
      <c r="B312" s="59">
        <v>32</v>
      </c>
      <c r="C312" s="51" t="s">
        <v>86</v>
      </c>
      <c r="D312" s="53">
        <v>100000</v>
      </c>
      <c r="E312" s="53">
        <v>95000</v>
      </c>
      <c r="F312" s="48">
        <v>0</v>
      </c>
      <c r="G312" s="356">
        <v>0</v>
      </c>
      <c r="H312" s="314"/>
    </row>
    <row r="313" spans="1:8" ht="26.25" x14ac:dyDescent="0.25">
      <c r="A313" s="24" t="s">
        <v>257</v>
      </c>
      <c r="B313" s="25">
        <v>323</v>
      </c>
      <c r="C313" s="22" t="s">
        <v>253</v>
      </c>
      <c r="D313" s="26">
        <v>100000</v>
      </c>
      <c r="E313" s="26">
        <v>95000</v>
      </c>
      <c r="F313" s="35">
        <v>0</v>
      </c>
      <c r="G313" s="464">
        <v>0</v>
      </c>
      <c r="H313" s="314"/>
    </row>
    <row r="314" spans="1:8" x14ac:dyDescent="0.25">
      <c r="A314" s="24"/>
      <c r="B314" s="25">
        <v>3232</v>
      </c>
      <c r="C314" s="22" t="s">
        <v>254</v>
      </c>
      <c r="D314" s="26"/>
      <c r="E314" s="26"/>
      <c r="F314" s="35">
        <v>0</v>
      </c>
      <c r="G314" s="464">
        <v>0</v>
      </c>
      <c r="H314" s="314"/>
    </row>
    <row r="315" spans="1:8" ht="18" x14ac:dyDescent="0.25">
      <c r="A315" s="24"/>
      <c r="B315" s="25"/>
      <c r="C315" s="22"/>
      <c r="D315" s="26"/>
      <c r="E315" s="26"/>
      <c r="F315" s="35"/>
      <c r="G315" s="349"/>
      <c r="H315" s="314"/>
    </row>
    <row r="316" spans="1:8" ht="60" x14ac:dyDescent="0.25">
      <c r="A316" s="483" t="s">
        <v>161</v>
      </c>
      <c r="B316" s="384" t="s">
        <v>793</v>
      </c>
      <c r="C316" s="385" t="s">
        <v>256</v>
      </c>
      <c r="D316" s="386">
        <v>350000</v>
      </c>
      <c r="E316" s="386">
        <v>333000</v>
      </c>
      <c r="F316" s="386">
        <v>319980</v>
      </c>
      <c r="G316" s="484">
        <f>F316/E316</f>
        <v>0.96090090090090086</v>
      </c>
      <c r="H316" s="314"/>
    </row>
    <row r="317" spans="1:8" ht="18" x14ac:dyDescent="0.25">
      <c r="A317" s="139"/>
      <c r="B317" s="100"/>
      <c r="C317" s="135"/>
      <c r="D317" s="136"/>
      <c r="E317" s="136"/>
      <c r="F317" s="136"/>
      <c r="G317" s="349"/>
      <c r="H317" s="314"/>
    </row>
    <row r="318" spans="1:8" x14ac:dyDescent="0.25">
      <c r="A318" s="58"/>
      <c r="B318" s="59">
        <v>32</v>
      </c>
      <c r="C318" s="51" t="s">
        <v>86</v>
      </c>
      <c r="D318" s="53">
        <v>350000</v>
      </c>
      <c r="E318" s="53">
        <v>333000</v>
      </c>
      <c r="F318" s="48">
        <v>319980</v>
      </c>
      <c r="G318" s="356">
        <f>F318/E318</f>
        <v>0.96090090090090086</v>
      </c>
      <c r="H318" s="314"/>
    </row>
    <row r="319" spans="1:8" x14ac:dyDescent="0.25">
      <c r="A319" s="24" t="s">
        <v>263</v>
      </c>
      <c r="B319" s="25">
        <v>323</v>
      </c>
      <c r="C319" s="22" t="s">
        <v>258</v>
      </c>
      <c r="D319" s="26">
        <v>350000</v>
      </c>
      <c r="E319" s="26">
        <v>333000</v>
      </c>
      <c r="F319" s="35">
        <v>319980</v>
      </c>
      <c r="G319" s="464">
        <f>F319/E319</f>
        <v>0.96090090090090086</v>
      </c>
      <c r="H319" s="314"/>
    </row>
    <row r="320" spans="1:8" x14ac:dyDescent="0.25">
      <c r="A320" s="24"/>
      <c r="B320" s="25">
        <v>3232</v>
      </c>
      <c r="C320" s="22" t="s">
        <v>254</v>
      </c>
      <c r="D320" s="26"/>
      <c r="E320" s="26"/>
      <c r="F320" s="35">
        <v>319980</v>
      </c>
      <c r="G320" s="351"/>
      <c r="H320" s="314"/>
    </row>
    <row r="321" spans="1:8" x14ac:dyDescent="0.25">
      <c r="A321" s="24"/>
      <c r="B321" s="25"/>
      <c r="C321" s="22"/>
      <c r="D321" s="26"/>
      <c r="E321" s="26"/>
      <c r="F321" s="35"/>
      <c r="G321" s="351"/>
      <c r="H321" s="314"/>
    </row>
    <row r="322" spans="1:8" ht="26.25" x14ac:dyDescent="0.25">
      <c r="A322" s="405" t="s">
        <v>161</v>
      </c>
      <c r="B322" s="410" t="s">
        <v>794</v>
      </c>
      <c r="C322" s="397" t="s">
        <v>795</v>
      </c>
      <c r="D322" s="411">
        <v>50000</v>
      </c>
      <c r="E322" s="411">
        <v>48000</v>
      </c>
      <c r="F322" s="475">
        <v>45343.75</v>
      </c>
      <c r="G322" s="621">
        <f>F322/E322</f>
        <v>0.94466145833333337</v>
      </c>
      <c r="H322" s="314"/>
    </row>
    <row r="323" spans="1:8" x14ac:dyDescent="0.25">
      <c r="A323" s="24"/>
      <c r="B323" s="25"/>
      <c r="C323" s="22"/>
      <c r="D323" s="26"/>
      <c r="E323" s="26"/>
      <c r="F323" s="35"/>
      <c r="G323" s="351"/>
      <c r="H323" s="314"/>
    </row>
    <row r="324" spans="1:8" x14ac:dyDescent="0.25">
      <c r="A324" s="381"/>
      <c r="B324" s="630">
        <v>32</v>
      </c>
      <c r="C324" s="602" t="s">
        <v>86</v>
      </c>
      <c r="D324" s="631">
        <v>50000</v>
      </c>
      <c r="E324" s="631">
        <v>48000</v>
      </c>
      <c r="F324" s="619">
        <f>F325</f>
        <v>45343.75</v>
      </c>
      <c r="G324" s="620">
        <f>F324/E324</f>
        <v>0.94466145833333337</v>
      </c>
      <c r="H324" s="314"/>
    </row>
    <row r="325" spans="1:8" x14ac:dyDescent="0.25">
      <c r="A325" s="24"/>
      <c r="B325" s="25">
        <v>323</v>
      </c>
      <c r="C325" s="22" t="s">
        <v>97</v>
      </c>
      <c r="D325" s="26">
        <v>50000</v>
      </c>
      <c r="E325" s="26">
        <v>48000</v>
      </c>
      <c r="F325" s="35">
        <f>F326+F327</f>
        <v>45343.75</v>
      </c>
      <c r="G325" s="464">
        <f>F325/E325</f>
        <v>0.94466145833333337</v>
      </c>
      <c r="H325" s="314"/>
    </row>
    <row r="326" spans="1:8" x14ac:dyDescent="0.25">
      <c r="A326" s="24"/>
      <c r="B326" s="25">
        <v>3237</v>
      </c>
      <c r="C326" s="22" t="s">
        <v>101</v>
      </c>
      <c r="D326" s="26"/>
      <c r="E326" s="26"/>
      <c r="F326" s="35">
        <v>18743.75</v>
      </c>
      <c r="G326" s="351"/>
      <c r="H326" s="314"/>
    </row>
    <row r="327" spans="1:8" x14ac:dyDescent="0.25">
      <c r="A327" s="24"/>
      <c r="B327" s="25">
        <v>3239</v>
      </c>
      <c r="C327" s="22" t="s">
        <v>103</v>
      </c>
      <c r="D327" s="26"/>
      <c r="E327" s="26"/>
      <c r="F327" s="35">
        <v>26600</v>
      </c>
      <c r="G327" s="351"/>
      <c r="H327" s="314"/>
    </row>
    <row r="328" spans="1:8" x14ac:dyDescent="0.25">
      <c r="A328" s="24"/>
      <c r="B328" s="25"/>
      <c r="C328" s="22"/>
      <c r="D328" s="26"/>
      <c r="E328" s="26"/>
      <c r="F328" s="35"/>
      <c r="G328" s="351"/>
      <c r="H328" s="314"/>
    </row>
    <row r="329" spans="1:8" ht="15.75" x14ac:dyDescent="0.25">
      <c r="A329" s="485" t="s">
        <v>159</v>
      </c>
      <c r="B329" s="396">
        <v>1005</v>
      </c>
      <c r="C329" s="391" t="s">
        <v>259</v>
      </c>
      <c r="D329" s="392">
        <f>D331+D339+D345</f>
        <v>3320000</v>
      </c>
      <c r="E329" s="392">
        <f>E331+E339+E345</f>
        <v>3769000</v>
      </c>
      <c r="F329" s="392">
        <f>F331+F339+F345</f>
        <v>3064371.9299999997</v>
      </c>
      <c r="G329" s="461">
        <f>F329/E329</f>
        <v>0.81304641284160251</v>
      </c>
      <c r="H329" s="314"/>
    </row>
    <row r="330" spans="1:8" ht="18" x14ac:dyDescent="0.25">
      <c r="A330" s="86"/>
      <c r="B330" s="8"/>
      <c r="C330" s="9"/>
      <c r="D330" s="10"/>
      <c r="E330" s="10"/>
      <c r="F330" s="10"/>
      <c r="G330" s="349"/>
      <c r="H330" s="314"/>
    </row>
    <row r="331" spans="1:8" ht="18" customHeight="1" x14ac:dyDescent="0.25">
      <c r="A331" s="486" t="s">
        <v>161</v>
      </c>
      <c r="B331" s="433" t="s">
        <v>260</v>
      </c>
      <c r="C331" s="397" t="s">
        <v>261</v>
      </c>
      <c r="D331" s="475">
        <f>D333</f>
        <v>1900000</v>
      </c>
      <c r="E331" s="475">
        <f>E333</f>
        <v>2405000</v>
      </c>
      <c r="F331" s="475">
        <f>F333</f>
        <v>2126419.11</v>
      </c>
      <c r="G331" s="476">
        <f>F331/E331</f>
        <v>0.88416595010395005</v>
      </c>
      <c r="H331" s="314"/>
    </row>
    <row r="332" spans="1:8" x14ac:dyDescent="0.25">
      <c r="A332" s="115"/>
      <c r="B332" s="11"/>
      <c r="C332" s="115"/>
      <c r="D332" s="13"/>
      <c r="E332" s="13"/>
      <c r="F332" s="13"/>
      <c r="G332" s="351"/>
      <c r="H332" s="314"/>
    </row>
    <row r="333" spans="1:8" ht="26.25" x14ac:dyDescent="0.25">
      <c r="A333" s="104"/>
      <c r="B333" s="55">
        <v>37</v>
      </c>
      <c r="C333" s="51" t="s">
        <v>262</v>
      </c>
      <c r="D333" s="48">
        <f>D334+D336</f>
        <v>1900000</v>
      </c>
      <c r="E333" s="48">
        <f>E334+E336</f>
        <v>2405000</v>
      </c>
      <c r="F333" s="48">
        <f>F334+F336</f>
        <v>2126419.11</v>
      </c>
      <c r="G333" s="356">
        <f>F333/E333</f>
        <v>0.88416595010395005</v>
      </c>
      <c r="H333" s="314"/>
    </row>
    <row r="334" spans="1:8" ht="26.25" x14ac:dyDescent="0.25">
      <c r="A334" s="23" t="s">
        <v>539</v>
      </c>
      <c r="B334" s="11">
        <v>372</v>
      </c>
      <c r="C334" s="12" t="s">
        <v>264</v>
      </c>
      <c r="D334" s="13">
        <v>700000</v>
      </c>
      <c r="E334" s="13">
        <v>665000</v>
      </c>
      <c r="F334" s="13">
        <v>387447.72</v>
      </c>
      <c r="G334" s="464">
        <f>F334/E334</f>
        <v>0.58262815037593985</v>
      </c>
      <c r="H334" s="314"/>
    </row>
    <row r="335" spans="1:8" ht="26.25" x14ac:dyDescent="0.25">
      <c r="A335" s="23"/>
      <c r="B335" s="99">
        <v>3721</v>
      </c>
      <c r="C335" s="83" t="s">
        <v>569</v>
      </c>
      <c r="D335" s="43"/>
      <c r="E335" s="43"/>
      <c r="F335" s="43">
        <v>387447.72</v>
      </c>
      <c r="G335" s="464"/>
      <c r="H335" s="314"/>
    </row>
    <row r="336" spans="1:8" ht="39" x14ac:dyDescent="0.25">
      <c r="A336" s="141">
        <v>56</v>
      </c>
      <c r="B336" s="11">
        <v>372</v>
      </c>
      <c r="C336" s="12" t="s">
        <v>265</v>
      </c>
      <c r="D336" s="116">
        <v>1200000</v>
      </c>
      <c r="E336" s="116">
        <v>1740000</v>
      </c>
      <c r="F336" s="13">
        <v>1738971.39</v>
      </c>
      <c r="G336" s="464">
        <f>F336/E336</f>
        <v>0.99940884482758618</v>
      </c>
      <c r="H336" s="314"/>
    </row>
    <row r="337" spans="1:8" x14ac:dyDescent="0.25">
      <c r="A337" s="109"/>
      <c r="B337" s="99">
        <v>3722</v>
      </c>
      <c r="C337" s="83" t="s">
        <v>118</v>
      </c>
      <c r="D337" s="46"/>
      <c r="E337" s="46"/>
      <c r="F337" s="43">
        <v>1738971.39</v>
      </c>
      <c r="G337" s="464"/>
      <c r="H337" s="314"/>
    </row>
    <row r="338" spans="1:8" ht="18" customHeight="1" x14ac:dyDescent="0.25">
      <c r="A338" s="109"/>
      <c r="B338" s="99"/>
      <c r="C338" s="83"/>
      <c r="D338" s="46"/>
      <c r="E338" s="46"/>
      <c r="F338" s="43"/>
      <c r="G338" s="351"/>
      <c r="H338" s="314"/>
    </row>
    <row r="339" spans="1:8" ht="26.25" x14ac:dyDescent="0.25">
      <c r="A339" s="486" t="s">
        <v>161</v>
      </c>
      <c r="B339" s="433" t="s">
        <v>266</v>
      </c>
      <c r="C339" s="397" t="s">
        <v>538</v>
      </c>
      <c r="D339" s="475">
        <v>1300000</v>
      </c>
      <c r="E339" s="475">
        <v>1235000</v>
      </c>
      <c r="F339" s="475">
        <v>831487.73</v>
      </c>
      <c r="G339" s="476">
        <f>F339/E339</f>
        <v>0.67326941700404852</v>
      </c>
      <c r="H339" s="314"/>
    </row>
    <row r="340" spans="1:8" x14ac:dyDescent="0.25">
      <c r="A340" s="115"/>
      <c r="B340" s="11"/>
      <c r="C340" s="115"/>
      <c r="D340" s="13"/>
      <c r="E340" s="13"/>
      <c r="F340" s="13"/>
      <c r="G340" s="351"/>
      <c r="H340" s="314"/>
    </row>
    <row r="341" spans="1:8" ht="26.25" x14ac:dyDescent="0.25">
      <c r="A341" s="104"/>
      <c r="B341" s="55">
        <v>37</v>
      </c>
      <c r="C341" s="51" t="s">
        <v>262</v>
      </c>
      <c r="D341" s="48">
        <v>1300000</v>
      </c>
      <c r="E341" s="48">
        <v>1235000</v>
      </c>
      <c r="F341" s="48">
        <v>831487.73</v>
      </c>
      <c r="G341" s="356">
        <f>F341/E341</f>
        <v>0.67326941700404852</v>
      </c>
      <c r="H341" s="314"/>
    </row>
    <row r="342" spans="1:8" ht="26.25" x14ac:dyDescent="0.25">
      <c r="A342" s="23" t="s">
        <v>540</v>
      </c>
      <c r="B342" s="11">
        <v>372</v>
      </c>
      <c r="C342" s="12" t="s">
        <v>541</v>
      </c>
      <c r="D342" s="13">
        <v>1300000</v>
      </c>
      <c r="E342" s="13">
        <v>1235000</v>
      </c>
      <c r="F342" s="13">
        <f>F341</f>
        <v>831487.73</v>
      </c>
      <c r="G342" s="464">
        <f>F342/E342</f>
        <v>0.67326941700404852</v>
      </c>
      <c r="H342" s="314"/>
    </row>
    <row r="343" spans="1:8" x14ac:dyDescent="0.25">
      <c r="A343" s="23"/>
      <c r="B343" s="99">
        <v>3722</v>
      </c>
      <c r="C343" s="83" t="s">
        <v>117</v>
      </c>
      <c r="D343" s="43"/>
      <c r="E343" s="43"/>
      <c r="F343" s="43">
        <f>F342</f>
        <v>831487.73</v>
      </c>
      <c r="G343" s="351"/>
      <c r="H343" s="314"/>
    </row>
    <row r="344" spans="1:8" x14ac:dyDescent="0.25">
      <c r="A344" s="115"/>
      <c r="B344" s="11"/>
      <c r="C344" s="115"/>
      <c r="D344" s="13"/>
      <c r="E344" s="13"/>
      <c r="F344" s="13"/>
      <c r="G344" s="351"/>
      <c r="H344" s="314"/>
    </row>
    <row r="345" spans="1:8" ht="15" customHeight="1" x14ac:dyDescent="0.25">
      <c r="A345" s="487" t="s">
        <v>161</v>
      </c>
      <c r="B345" s="384" t="s">
        <v>796</v>
      </c>
      <c r="C345" s="385" t="s">
        <v>267</v>
      </c>
      <c r="D345" s="475">
        <f>D347+D351</f>
        <v>120000</v>
      </c>
      <c r="E345" s="475">
        <f>E347+E351</f>
        <v>129000</v>
      </c>
      <c r="F345" s="475">
        <f>F347+F351</f>
        <v>106465.09</v>
      </c>
      <c r="G345" s="476">
        <f>F345/E345</f>
        <v>0.82531077519379847</v>
      </c>
      <c r="H345" s="314"/>
    </row>
    <row r="346" spans="1:8" ht="24.75" customHeight="1" x14ac:dyDescent="0.25">
      <c r="A346" s="143"/>
      <c r="B346" s="103"/>
      <c r="C346" s="19"/>
      <c r="D346" s="20"/>
      <c r="E346" s="20"/>
      <c r="F346" s="20"/>
      <c r="G346" s="351"/>
      <c r="H346" s="314"/>
    </row>
    <row r="347" spans="1:8" ht="26.25" x14ac:dyDescent="0.25">
      <c r="A347" s="144"/>
      <c r="B347" s="55">
        <v>36</v>
      </c>
      <c r="C347" s="51" t="s">
        <v>349</v>
      </c>
      <c r="D347" s="48">
        <v>60000</v>
      </c>
      <c r="E347" s="48">
        <v>57000</v>
      </c>
      <c r="F347" s="48">
        <v>35265.1</v>
      </c>
      <c r="G347" s="356">
        <f>F347/E347</f>
        <v>0.61868596491228067</v>
      </c>
      <c r="H347" s="314"/>
    </row>
    <row r="348" spans="1:8" ht="26.25" x14ac:dyDescent="0.25">
      <c r="A348" s="23" t="s">
        <v>400</v>
      </c>
      <c r="B348" s="14">
        <v>366</v>
      </c>
      <c r="C348" s="22" t="s">
        <v>348</v>
      </c>
      <c r="D348" s="35">
        <v>60000</v>
      </c>
      <c r="E348" s="35">
        <v>57000</v>
      </c>
      <c r="F348" s="35">
        <v>35265.1</v>
      </c>
      <c r="G348" s="464">
        <f>F348/E348</f>
        <v>0.61868596491228067</v>
      </c>
      <c r="H348" s="314"/>
    </row>
    <row r="349" spans="1:8" ht="26.25" x14ac:dyDescent="0.25">
      <c r="A349" s="143"/>
      <c r="B349" s="14">
        <v>3661</v>
      </c>
      <c r="C349" s="22" t="s">
        <v>350</v>
      </c>
      <c r="D349" s="20"/>
      <c r="E349" s="20"/>
      <c r="F349" s="35">
        <v>35265.1</v>
      </c>
      <c r="G349" s="351"/>
      <c r="H349" s="314"/>
    </row>
    <row r="350" spans="1:8" x14ac:dyDescent="0.25">
      <c r="A350" s="143"/>
      <c r="B350" s="103"/>
      <c r="C350" s="19"/>
      <c r="D350" s="20"/>
      <c r="E350" s="20"/>
      <c r="F350" s="20"/>
      <c r="G350" s="351"/>
      <c r="H350" s="314"/>
    </row>
    <row r="351" spans="1:8" x14ac:dyDescent="0.25">
      <c r="A351" s="117"/>
      <c r="B351" s="55">
        <v>38</v>
      </c>
      <c r="C351" s="51" t="s">
        <v>214</v>
      </c>
      <c r="D351" s="48">
        <v>60000</v>
      </c>
      <c r="E351" s="48">
        <v>72000</v>
      </c>
      <c r="F351" s="48">
        <f>F352</f>
        <v>71199.990000000005</v>
      </c>
      <c r="G351" s="356">
        <f>F351/E351</f>
        <v>0.98888875000000009</v>
      </c>
      <c r="H351" s="314"/>
    </row>
    <row r="352" spans="1:8" x14ac:dyDescent="0.25">
      <c r="A352" s="141" t="s">
        <v>401</v>
      </c>
      <c r="B352" s="11">
        <v>381</v>
      </c>
      <c r="C352" s="12" t="s">
        <v>268</v>
      </c>
      <c r="D352" s="13">
        <v>60000</v>
      </c>
      <c r="E352" s="13">
        <v>72000</v>
      </c>
      <c r="F352" s="13">
        <f>F353+F354</f>
        <v>71199.990000000005</v>
      </c>
      <c r="G352" s="464">
        <f>F352/E352</f>
        <v>0.98888875000000009</v>
      </c>
      <c r="H352" s="314"/>
    </row>
    <row r="353" spans="1:8" x14ac:dyDescent="0.25">
      <c r="A353" s="109"/>
      <c r="B353" s="99">
        <v>3811</v>
      </c>
      <c r="C353" s="83" t="s">
        <v>121</v>
      </c>
      <c r="D353" s="43"/>
      <c r="E353" s="43"/>
      <c r="F353" s="43">
        <v>53200</v>
      </c>
      <c r="G353" s="351"/>
      <c r="H353" s="314"/>
    </row>
    <row r="354" spans="1:8" x14ac:dyDescent="0.25">
      <c r="A354" s="109"/>
      <c r="B354" s="99">
        <v>3812</v>
      </c>
      <c r="C354" s="83" t="s">
        <v>712</v>
      </c>
      <c r="D354" s="43"/>
      <c r="E354" s="43"/>
      <c r="F354" s="43">
        <v>17999.990000000002</v>
      </c>
      <c r="G354" s="351"/>
      <c r="H354" s="314"/>
    </row>
    <row r="355" spans="1:8" ht="18" x14ac:dyDescent="0.25">
      <c r="A355" s="141"/>
      <c r="B355" s="11"/>
      <c r="C355" s="12"/>
      <c r="D355" s="13"/>
      <c r="E355" s="13"/>
      <c r="F355" s="13"/>
      <c r="G355" s="349"/>
      <c r="H355" s="314"/>
    </row>
    <row r="356" spans="1:8" ht="15.75" x14ac:dyDescent="0.25">
      <c r="A356" s="485" t="s">
        <v>159</v>
      </c>
      <c r="B356" s="396">
        <v>1006</v>
      </c>
      <c r="C356" s="391" t="s">
        <v>269</v>
      </c>
      <c r="D356" s="392">
        <f>D358+D365+D371+D377+D383</f>
        <v>2710000</v>
      </c>
      <c r="E356" s="392">
        <f>E358+E365+E371+E377+E383+E389</f>
        <v>4465000</v>
      </c>
      <c r="F356" s="392">
        <f>F358+F365+F371+F377+F383+F389</f>
        <v>4372101.43</v>
      </c>
      <c r="G356" s="461">
        <f>F356/E356</f>
        <v>0.9791940492721164</v>
      </c>
      <c r="H356" s="314"/>
    </row>
    <row r="357" spans="1:8" ht="18" x14ac:dyDescent="0.25">
      <c r="A357" s="297"/>
      <c r="B357" s="103"/>
      <c r="C357" s="19"/>
      <c r="D357" s="20"/>
      <c r="E357" s="20"/>
      <c r="F357" s="20"/>
      <c r="G357" s="349"/>
      <c r="H357" s="314"/>
    </row>
    <row r="358" spans="1:8" ht="30" x14ac:dyDescent="0.25">
      <c r="A358" s="487" t="s">
        <v>161</v>
      </c>
      <c r="B358" s="384" t="s">
        <v>544</v>
      </c>
      <c r="C358" s="385" t="s">
        <v>270</v>
      </c>
      <c r="D358" s="386">
        <v>1000000</v>
      </c>
      <c r="E358" s="386">
        <v>950000</v>
      </c>
      <c r="F358" s="386">
        <f>F360</f>
        <v>929118.16999999993</v>
      </c>
      <c r="G358" s="484">
        <f>F358/E358</f>
        <v>0.97801912631578936</v>
      </c>
      <c r="H358" s="314"/>
    </row>
    <row r="359" spans="1:8" ht="18" x14ac:dyDescent="0.25">
      <c r="A359" s="304"/>
      <c r="B359" s="62"/>
      <c r="C359" s="287"/>
      <c r="D359" s="202"/>
      <c r="E359" s="202"/>
      <c r="F359" s="202"/>
      <c r="G359" s="349"/>
      <c r="H359" s="314"/>
    </row>
    <row r="360" spans="1:8" ht="26.25" x14ac:dyDescent="0.25">
      <c r="A360" s="117"/>
      <c r="B360" s="55">
        <v>37</v>
      </c>
      <c r="C360" s="51" t="s">
        <v>262</v>
      </c>
      <c r="D360" s="48">
        <v>1000000</v>
      </c>
      <c r="E360" s="48">
        <v>950000</v>
      </c>
      <c r="F360" s="48">
        <f>F361</f>
        <v>929118.16999999993</v>
      </c>
      <c r="G360" s="356">
        <f>F360/E360</f>
        <v>0.97801912631578936</v>
      </c>
      <c r="H360" s="314"/>
    </row>
    <row r="361" spans="1:8" ht="26.25" x14ac:dyDescent="0.25">
      <c r="A361" s="141">
        <v>60</v>
      </c>
      <c r="B361" s="11">
        <v>372</v>
      </c>
      <c r="C361" s="22" t="s">
        <v>271</v>
      </c>
      <c r="D361" s="13">
        <v>1000000</v>
      </c>
      <c r="E361" s="13">
        <v>950000</v>
      </c>
      <c r="F361" s="13">
        <f>F362+F363</f>
        <v>929118.16999999993</v>
      </c>
      <c r="G361" s="464">
        <f>F361/E361</f>
        <v>0.97801912631578936</v>
      </c>
      <c r="H361" s="314"/>
    </row>
    <row r="362" spans="1:8" x14ac:dyDescent="0.25">
      <c r="A362" s="109"/>
      <c r="B362" s="99">
        <v>3721</v>
      </c>
      <c r="C362" s="22" t="s">
        <v>272</v>
      </c>
      <c r="D362" s="43"/>
      <c r="E362" s="43"/>
      <c r="F362" s="43">
        <v>588514.13</v>
      </c>
      <c r="G362" s="351"/>
      <c r="H362" s="314"/>
    </row>
    <row r="363" spans="1:8" x14ac:dyDescent="0.25">
      <c r="A363" s="109"/>
      <c r="B363" s="99">
        <v>3722</v>
      </c>
      <c r="C363" s="22" t="s">
        <v>118</v>
      </c>
      <c r="D363" s="43"/>
      <c r="E363" s="43"/>
      <c r="F363" s="43">
        <v>340604.04</v>
      </c>
      <c r="G363" s="351"/>
      <c r="H363" s="314"/>
    </row>
    <row r="364" spans="1:8" x14ac:dyDescent="0.25">
      <c r="A364" s="109"/>
      <c r="B364" s="99"/>
      <c r="C364" s="22"/>
      <c r="D364" s="43"/>
      <c r="E364" s="43"/>
      <c r="F364" s="43"/>
      <c r="G364" s="351"/>
      <c r="H364" s="314"/>
    </row>
    <row r="365" spans="1:8" x14ac:dyDescent="0.25">
      <c r="A365" s="487" t="s">
        <v>161</v>
      </c>
      <c r="B365" s="384" t="s">
        <v>436</v>
      </c>
      <c r="C365" s="385" t="s">
        <v>542</v>
      </c>
      <c r="D365" s="386">
        <v>1000000</v>
      </c>
      <c r="E365" s="386">
        <v>950000</v>
      </c>
      <c r="F365" s="386">
        <v>939000</v>
      </c>
      <c r="G365" s="484">
        <f>F365/E365</f>
        <v>0.98842105263157898</v>
      </c>
      <c r="H365" s="314"/>
    </row>
    <row r="366" spans="1:8" ht="18" x14ac:dyDescent="0.25">
      <c r="A366" s="304"/>
      <c r="B366" s="62"/>
      <c r="C366" s="287"/>
      <c r="D366" s="202"/>
      <c r="E366" s="202"/>
      <c r="F366" s="202"/>
      <c r="G366" s="349"/>
      <c r="H366" s="314"/>
    </row>
    <row r="367" spans="1:8" ht="26.25" x14ac:dyDescent="0.25">
      <c r="A367" s="488"/>
      <c r="B367" s="369">
        <v>37</v>
      </c>
      <c r="C367" s="387" t="s">
        <v>262</v>
      </c>
      <c r="D367" s="371">
        <v>1000000</v>
      </c>
      <c r="E367" s="371">
        <v>950000</v>
      </c>
      <c r="F367" s="371">
        <v>939000</v>
      </c>
      <c r="G367" s="474">
        <f>F367/E367</f>
        <v>0.98842105263157898</v>
      </c>
      <c r="H367" s="314"/>
    </row>
    <row r="368" spans="1:8" ht="26.25" x14ac:dyDescent="0.25">
      <c r="A368" s="141">
        <v>61</v>
      </c>
      <c r="B368" s="11">
        <v>372</v>
      </c>
      <c r="C368" s="22" t="s">
        <v>271</v>
      </c>
      <c r="D368" s="13">
        <v>1000000</v>
      </c>
      <c r="E368" s="13">
        <v>950000</v>
      </c>
      <c r="F368" s="13">
        <v>939000</v>
      </c>
      <c r="G368" s="464">
        <f>F368/E368</f>
        <v>0.98842105263157898</v>
      </c>
      <c r="H368" s="314"/>
    </row>
    <row r="369" spans="1:8" x14ac:dyDescent="0.25">
      <c r="A369" s="109"/>
      <c r="B369" s="99">
        <v>3721</v>
      </c>
      <c r="C369" s="22" t="s">
        <v>272</v>
      </c>
      <c r="D369" s="43"/>
      <c r="E369" s="43"/>
      <c r="F369" s="43">
        <v>939000</v>
      </c>
      <c r="G369" s="351"/>
      <c r="H369" s="314"/>
    </row>
    <row r="370" spans="1:8" ht="18" x14ac:dyDescent="0.25">
      <c r="A370" s="109"/>
      <c r="B370" s="99"/>
      <c r="C370" s="22"/>
      <c r="D370" s="43"/>
      <c r="E370" s="43"/>
      <c r="F370" s="43"/>
      <c r="G370" s="349"/>
      <c r="H370" s="314"/>
    </row>
    <row r="371" spans="1:8" ht="30" x14ac:dyDescent="0.25">
      <c r="A371" s="487" t="s">
        <v>161</v>
      </c>
      <c r="B371" s="384" t="s">
        <v>543</v>
      </c>
      <c r="C371" s="385" t="s">
        <v>797</v>
      </c>
      <c r="D371" s="386">
        <v>180000</v>
      </c>
      <c r="E371" s="386">
        <v>171000</v>
      </c>
      <c r="F371" s="386">
        <v>111500</v>
      </c>
      <c r="G371" s="484">
        <f>F371/E371</f>
        <v>0.65204678362573099</v>
      </c>
      <c r="H371" s="314"/>
    </row>
    <row r="372" spans="1:8" ht="18" x14ac:dyDescent="0.25">
      <c r="A372" s="304"/>
      <c r="B372" s="62"/>
      <c r="C372" s="287"/>
      <c r="D372" s="202"/>
      <c r="E372" s="202"/>
      <c r="F372" s="202"/>
      <c r="G372" s="349"/>
      <c r="H372" s="314"/>
    </row>
    <row r="373" spans="1:8" ht="26.25" x14ac:dyDescent="0.25">
      <c r="A373" s="117"/>
      <c r="B373" s="55">
        <v>37</v>
      </c>
      <c r="C373" s="51" t="s">
        <v>262</v>
      </c>
      <c r="D373" s="48">
        <v>180000</v>
      </c>
      <c r="E373" s="48">
        <v>171000</v>
      </c>
      <c r="F373" s="48">
        <v>111500</v>
      </c>
      <c r="G373" s="356">
        <f>F373/E373</f>
        <v>0.65204678362573099</v>
      </c>
      <c r="H373" s="314"/>
    </row>
    <row r="374" spans="1:8" ht="26.25" x14ac:dyDescent="0.25">
      <c r="A374" s="141">
        <v>61</v>
      </c>
      <c r="B374" s="11">
        <v>372</v>
      </c>
      <c r="C374" s="22" t="s">
        <v>271</v>
      </c>
      <c r="D374" s="13">
        <v>180000</v>
      </c>
      <c r="E374" s="13">
        <v>171000</v>
      </c>
      <c r="F374" s="13">
        <v>111500</v>
      </c>
      <c r="G374" s="464">
        <f>F374/E374</f>
        <v>0.65204678362573099</v>
      </c>
      <c r="H374" s="314"/>
    </row>
    <row r="375" spans="1:8" x14ac:dyDescent="0.25">
      <c r="A375" s="109"/>
      <c r="B375" s="99">
        <v>3721</v>
      </c>
      <c r="C375" s="22" t="s">
        <v>272</v>
      </c>
      <c r="D375" s="43"/>
      <c r="E375" s="43"/>
      <c r="F375" s="43">
        <v>111500</v>
      </c>
      <c r="G375" s="351"/>
      <c r="H375" s="314"/>
    </row>
    <row r="376" spans="1:8" x14ac:dyDescent="0.25">
      <c r="A376" s="109"/>
      <c r="B376" s="99"/>
      <c r="C376" s="22"/>
      <c r="D376" s="43"/>
      <c r="E376" s="43"/>
      <c r="F376" s="43"/>
      <c r="G376" s="351"/>
      <c r="H376" s="314"/>
    </row>
    <row r="377" spans="1:8" x14ac:dyDescent="0.25">
      <c r="A377" s="489" t="s">
        <v>161</v>
      </c>
      <c r="B377" s="490" t="s">
        <v>545</v>
      </c>
      <c r="C377" s="385" t="s">
        <v>351</v>
      </c>
      <c r="D377" s="406">
        <v>200000</v>
      </c>
      <c r="E377" s="406">
        <v>200000</v>
      </c>
      <c r="F377" s="406">
        <v>200000</v>
      </c>
      <c r="G377" s="491">
        <f>F377/E377</f>
        <v>1</v>
      </c>
      <c r="H377" s="314"/>
    </row>
    <row r="378" spans="1:8" ht="18" x14ac:dyDescent="0.25">
      <c r="A378" s="109"/>
      <c r="B378" s="99"/>
      <c r="C378" s="22"/>
      <c r="D378" s="43"/>
      <c r="E378" s="43"/>
      <c r="F378" s="43"/>
      <c r="G378" s="349"/>
      <c r="H378" s="314"/>
    </row>
    <row r="379" spans="1:8" x14ac:dyDescent="0.25">
      <c r="A379" s="111"/>
      <c r="B379" s="112">
        <v>38</v>
      </c>
      <c r="C379" s="51" t="s">
        <v>214</v>
      </c>
      <c r="D379" s="57">
        <v>200000</v>
      </c>
      <c r="E379" s="57">
        <v>200000</v>
      </c>
      <c r="F379" s="57">
        <v>200000</v>
      </c>
      <c r="G379" s="356">
        <f>F379/E379</f>
        <v>1</v>
      </c>
      <c r="H379" s="314"/>
    </row>
    <row r="380" spans="1:8" x14ac:dyDescent="0.25">
      <c r="A380" s="109">
        <v>52</v>
      </c>
      <c r="B380" s="99">
        <v>381</v>
      </c>
      <c r="C380" s="22" t="s">
        <v>280</v>
      </c>
      <c r="D380" s="43">
        <v>200000</v>
      </c>
      <c r="E380" s="43">
        <v>200000</v>
      </c>
      <c r="F380" s="43">
        <v>200000</v>
      </c>
      <c r="G380" s="464">
        <f>F380/E380</f>
        <v>1</v>
      </c>
      <c r="H380" s="314"/>
    </row>
    <row r="381" spans="1:8" ht="18" x14ac:dyDescent="0.25">
      <c r="A381" s="109"/>
      <c r="B381" s="99">
        <v>3811</v>
      </c>
      <c r="C381" s="22" t="s">
        <v>121</v>
      </c>
      <c r="D381" s="43"/>
      <c r="E381" s="43"/>
      <c r="F381" s="43">
        <v>200000</v>
      </c>
      <c r="G381" s="349"/>
      <c r="H381" s="314"/>
    </row>
    <row r="382" spans="1:8" ht="18" x14ac:dyDescent="0.25">
      <c r="A382" s="141"/>
      <c r="B382" s="11"/>
      <c r="C382" s="12"/>
      <c r="D382" s="13"/>
      <c r="E382" s="13"/>
      <c r="F382" s="13"/>
      <c r="G382" s="349"/>
      <c r="H382" s="314"/>
    </row>
    <row r="383" spans="1:8" ht="45" x14ac:dyDescent="0.25">
      <c r="A383" s="487" t="s">
        <v>161</v>
      </c>
      <c r="B383" s="384" t="s">
        <v>546</v>
      </c>
      <c r="C383" s="385" t="s">
        <v>798</v>
      </c>
      <c r="D383" s="386">
        <v>330000</v>
      </c>
      <c r="E383" s="386">
        <v>330000</v>
      </c>
      <c r="F383" s="386">
        <v>330000</v>
      </c>
      <c r="G383" s="484">
        <f>F383/E383</f>
        <v>1</v>
      </c>
      <c r="H383" s="314"/>
    </row>
    <row r="384" spans="1:8" ht="18" x14ac:dyDescent="0.25">
      <c r="A384" s="110"/>
      <c r="B384" s="102"/>
      <c r="C384" s="60"/>
      <c r="D384" s="61"/>
      <c r="E384" s="61"/>
      <c r="F384" s="10"/>
      <c r="G384" s="349"/>
      <c r="H384" s="314"/>
    </row>
    <row r="385" spans="1:8" x14ac:dyDescent="0.25">
      <c r="A385" s="117"/>
      <c r="B385" s="55">
        <v>38</v>
      </c>
      <c r="C385" s="51" t="s">
        <v>214</v>
      </c>
      <c r="D385" s="48">
        <v>330000</v>
      </c>
      <c r="E385" s="48">
        <v>330000</v>
      </c>
      <c r="F385" s="48">
        <v>330000</v>
      </c>
      <c r="G385" s="356">
        <f>F385/E385</f>
        <v>1</v>
      </c>
      <c r="H385" s="314"/>
    </row>
    <row r="386" spans="1:8" ht="26.25" x14ac:dyDescent="0.25">
      <c r="A386" s="141">
        <v>53</v>
      </c>
      <c r="B386" s="11">
        <v>381</v>
      </c>
      <c r="C386" s="22" t="s">
        <v>273</v>
      </c>
      <c r="D386" s="13">
        <v>330000</v>
      </c>
      <c r="E386" s="13">
        <v>330000</v>
      </c>
      <c r="F386" s="13">
        <v>330000</v>
      </c>
      <c r="G386" s="464">
        <f>F386/E386</f>
        <v>1</v>
      </c>
      <c r="H386" s="314"/>
    </row>
    <row r="387" spans="1:8" x14ac:dyDescent="0.25">
      <c r="A387" s="109"/>
      <c r="B387" s="99">
        <v>3811</v>
      </c>
      <c r="C387" s="22" t="s">
        <v>121</v>
      </c>
      <c r="D387" s="43"/>
      <c r="E387" s="43"/>
      <c r="F387" s="43">
        <v>330000</v>
      </c>
      <c r="G387" s="351"/>
      <c r="H387" s="314"/>
    </row>
    <row r="388" spans="1:8" x14ac:dyDescent="0.25">
      <c r="A388" s="662"/>
      <c r="B388" s="663"/>
      <c r="C388" s="664"/>
      <c r="D388" s="665"/>
      <c r="E388" s="43"/>
      <c r="F388" s="43"/>
      <c r="G388" s="351"/>
      <c r="H388" s="314"/>
    </row>
    <row r="389" spans="1:8" ht="19.5" customHeight="1" x14ac:dyDescent="0.25">
      <c r="A389" s="637" t="s">
        <v>161</v>
      </c>
      <c r="B389" s="638" t="s">
        <v>806</v>
      </c>
      <c r="C389" s="639" t="s">
        <v>807</v>
      </c>
      <c r="D389" s="640">
        <f>D391+D400</f>
        <v>0</v>
      </c>
      <c r="E389" s="604">
        <f>E391+E400</f>
        <v>1864000</v>
      </c>
      <c r="F389" s="641">
        <f>F391+F400</f>
        <v>1862483.26</v>
      </c>
      <c r="G389" s="666">
        <f>F389/E389</f>
        <v>0.99918629828326178</v>
      </c>
    </row>
    <row r="390" spans="1:8" x14ac:dyDescent="0.25">
      <c r="A390" s="127"/>
      <c r="B390" s="634"/>
      <c r="C390" s="635"/>
      <c r="D390" s="13"/>
      <c r="E390" s="13"/>
      <c r="F390" s="636"/>
      <c r="G390" s="329"/>
    </row>
    <row r="391" spans="1:8" x14ac:dyDescent="0.25">
      <c r="A391" s="642"/>
      <c r="B391" s="421">
        <v>31</v>
      </c>
      <c r="C391" s="387" t="s">
        <v>80</v>
      </c>
      <c r="D391" s="415">
        <f>D392+D394+D396</f>
        <v>0</v>
      </c>
      <c r="E391" s="415">
        <f>E392+E394+E396</f>
        <v>1820000</v>
      </c>
      <c r="F391" s="643">
        <f>F392+F394+F396</f>
        <v>1818883.7</v>
      </c>
      <c r="G391" s="667">
        <f>F391/E391</f>
        <v>0.99938664835164837</v>
      </c>
    </row>
    <row r="392" spans="1:8" x14ac:dyDescent="0.25">
      <c r="A392" s="127"/>
      <c r="B392" s="101">
        <v>311</v>
      </c>
      <c r="C392" s="22" t="s">
        <v>81</v>
      </c>
      <c r="D392" s="13">
        <v>0</v>
      </c>
      <c r="E392" s="13">
        <v>1583000</v>
      </c>
      <c r="F392" s="636">
        <v>1582940.93</v>
      </c>
      <c r="G392" s="668">
        <f>F392/E392</f>
        <v>0.99996268477574224</v>
      </c>
    </row>
    <row r="393" spans="1:8" x14ac:dyDescent="0.25">
      <c r="A393" s="127"/>
      <c r="B393" s="101">
        <v>3111</v>
      </c>
      <c r="C393" s="22" t="s">
        <v>82</v>
      </c>
      <c r="D393" s="13"/>
      <c r="E393" s="13"/>
      <c r="F393" s="636">
        <f>F392</f>
        <v>1582940.93</v>
      </c>
      <c r="G393" s="668"/>
    </row>
    <row r="394" spans="1:8" x14ac:dyDescent="0.25">
      <c r="A394" s="127"/>
      <c r="B394" s="101">
        <v>312</v>
      </c>
      <c r="C394" s="22" t="s">
        <v>83</v>
      </c>
      <c r="D394" s="13">
        <v>0</v>
      </c>
      <c r="E394" s="13">
        <v>85000</v>
      </c>
      <c r="F394" s="636">
        <f>F395</f>
        <v>84100</v>
      </c>
      <c r="G394" s="668">
        <f>F394/E394</f>
        <v>0.98941176470588232</v>
      </c>
    </row>
    <row r="395" spans="1:8" x14ac:dyDescent="0.25">
      <c r="A395" s="127"/>
      <c r="B395" s="101">
        <v>3121</v>
      </c>
      <c r="C395" s="22" t="s">
        <v>83</v>
      </c>
      <c r="D395" s="13"/>
      <c r="E395" s="13"/>
      <c r="F395" s="636">
        <v>84100</v>
      </c>
      <c r="G395" s="668"/>
    </row>
    <row r="396" spans="1:8" x14ac:dyDescent="0.25">
      <c r="A396" s="127"/>
      <c r="B396" s="101">
        <v>313</v>
      </c>
      <c r="C396" s="22" t="s">
        <v>84</v>
      </c>
      <c r="D396" s="13">
        <v>0</v>
      </c>
      <c r="E396" s="13">
        <v>152000</v>
      </c>
      <c r="F396" s="636">
        <f>F397+F398</f>
        <v>151842.76999999999</v>
      </c>
      <c r="G396" s="668">
        <f>F396/E396</f>
        <v>0.99896559210526303</v>
      </c>
    </row>
    <row r="397" spans="1:8" x14ac:dyDescent="0.25">
      <c r="A397" s="127"/>
      <c r="B397" s="101">
        <v>3132</v>
      </c>
      <c r="C397" s="22" t="s">
        <v>809</v>
      </c>
      <c r="D397" s="13"/>
      <c r="E397" s="13"/>
      <c r="F397" s="636">
        <v>136835.04999999999</v>
      </c>
      <c r="G397" s="668"/>
    </row>
    <row r="398" spans="1:8" ht="26.25" x14ac:dyDescent="0.25">
      <c r="A398" s="127"/>
      <c r="B398" s="101">
        <v>3133</v>
      </c>
      <c r="C398" s="22" t="s">
        <v>810</v>
      </c>
      <c r="D398" s="13"/>
      <c r="E398" s="13"/>
      <c r="F398" s="636">
        <v>15007.72</v>
      </c>
      <c r="G398" s="668"/>
    </row>
    <row r="399" spans="1:8" x14ac:dyDescent="0.25">
      <c r="A399" s="127"/>
      <c r="B399" s="101"/>
      <c r="C399" s="22"/>
      <c r="D399" s="13"/>
      <c r="E399" s="13"/>
      <c r="F399" s="636"/>
      <c r="G399" s="329"/>
    </row>
    <row r="400" spans="1:8" x14ac:dyDescent="0.25">
      <c r="A400" s="644"/>
      <c r="B400" s="601">
        <v>32</v>
      </c>
      <c r="C400" s="602" t="s">
        <v>86</v>
      </c>
      <c r="D400" s="612">
        <v>0</v>
      </c>
      <c r="E400" s="612">
        <v>44000</v>
      </c>
      <c r="F400" s="633">
        <v>43599.56</v>
      </c>
      <c r="G400" s="669">
        <f>F400/E400</f>
        <v>0.9908990909090909</v>
      </c>
    </row>
    <row r="401" spans="1:8" x14ac:dyDescent="0.25">
      <c r="A401" s="127"/>
      <c r="B401" s="101">
        <v>321</v>
      </c>
      <c r="C401" s="22" t="s">
        <v>808</v>
      </c>
      <c r="D401" s="13">
        <v>0</v>
      </c>
      <c r="E401" s="13">
        <v>44000</v>
      </c>
      <c r="F401" s="636">
        <f>F400</f>
        <v>43599.56</v>
      </c>
      <c r="G401" s="668">
        <f>F401/E401</f>
        <v>0.9908990909090909</v>
      </c>
    </row>
    <row r="402" spans="1:8" ht="26.25" x14ac:dyDescent="0.25">
      <c r="A402" s="127"/>
      <c r="B402" s="101">
        <v>3212</v>
      </c>
      <c r="C402" s="22" t="s">
        <v>340</v>
      </c>
      <c r="D402" s="13"/>
      <c r="E402" s="13"/>
      <c r="F402" s="636">
        <f>F400</f>
        <v>43599.56</v>
      </c>
      <c r="G402" s="329"/>
    </row>
    <row r="403" spans="1:8" ht="18" x14ac:dyDescent="0.25">
      <c r="A403" s="141"/>
      <c r="B403" s="11"/>
      <c r="C403" s="12"/>
      <c r="D403" s="13"/>
      <c r="E403" s="13"/>
      <c r="F403" s="13"/>
      <c r="G403" s="349"/>
      <c r="H403" s="314"/>
    </row>
    <row r="404" spans="1:8" ht="15.75" x14ac:dyDescent="0.25">
      <c r="A404" s="400" t="s">
        <v>274</v>
      </c>
      <c r="B404" s="396">
        <v>1007</v>
      </c>
      <c r="C404" s="391" t="s">
        <v>799</v>
      </c>
      <c r="D404" s="392">
        <f>D406+D414+D462</f>
        <v>3840000</v>
      </c>
      <c r="E404" s="392">
        <f>E406+E414+E462</f>
        <v>4185000</v>
      </c>
      <c r="F404" s="392">
        <f>F406+F414+F462</f>
        <v>3981562</v>
      </c>
      <c r="G404" s="461">
        <f>F404/E404</f>
        <v>0.95138876941457584</v>
      </c>
      <c r="H404" s="314"/>
    </row>
    <row r="405" spans="1:8" ht="18" x14ac:dyDescent="0.25">
      <c r="A405" s="4"/>
      <c r="B405" s="8"/>
      <c r="C405" s="4"/>
      <c r="D405" s="10"/>
      <c r="E405" s="10"/>
      <c r="F405" s="10"/>
      <c r="G405" s="349"/>
      <c r="H405" s="314"/>
    </row>
    <row r="406" spans="1:8" x14ac:dyDescent="0.25">
      <c r="A406" s="487" t="s">
        <v>161</v>
      </c>
      <c r="B406" s="384" t="s">
        <v>547</v>
      </c>
      <c r="C406" s="385" t="s">
        <v>275</v>
      </c>
      <c r="D406" s="386">
        <f>D408</f>
        <v>400000</v>
      </c>
      <c r="E406" s="386">
        <f>E408</f>
        <v>400000</v>
      </c>
      <c r="F406" s="386">
        <f>F408</f>
        <v>400000</v>
      </c>
      <c r="G406" s="484">
        <f>F406/E406</f>
        <v>1</v>
      </c>
      <c r="H406" s="314"/>
    </row>
    <row r="407" spans="1:8" ht="18" x14ac:dyDescent="0.25">
      <c r="A407" s="115"/>
      <c r="B407" s="11"/>
      <c r="C407" s="115"/>
      <c r="D407" s="13"/>
      <c r="E407" s="13"/>
      <c r="F407" s="13"/>
      <c r="G407" s="349"/>
      <c r="H407" s="314"/>
    </row>
    <row r="408" spans="1:8" x14ac:dyDescent="0.25">
      <c r="A408" s="117"/>
      <c r="B408" s="55">
        <v>38</v>
      </c>
      <c r="C408" s="51" t="s">
        <v>214</v>
      </c>
      <c r="D408" s="48">
        <f>D409+D411</f>
        <v>400000</v>
      </c>
      <c r="E408" s="48">
        <f>E409+E411</f>
        <v>400000</v>
      </c>
      <c r="F408" s="48">
        <f>F409+F411</f>
        <v>400000</v>
      </c>
      <c r="G408" s="356">
        <f>F408/E408</f>
        <v>1</v>
      </c>
      <c r="H408" s="314"/>
    </row>
    <row r="409" spans="1:8" x14ac:dyDescent="0.25">
      <c r="A409" s="141">
        <v>65</v>
      </c>
      <c r="B409" s="11">
        <v>381</v>
      </c>
      <c r="C409" s="12" t="s">
        <v>276</v>
      </c>
      <c r="D409" s="13">
        <v>300000</v>
      </c>
      <c r="E409" s="13">
        <v>300000</v>
      </c>
      <c r="F409" s="13">
        <v>300000</v>
      </c>
      <c r="G409" s="464">
        <f>F409/E409</f>
        <v>1</v>
      </c>
      <c r="H409" s="314"/>
    </row>
    <row r="410" spans="1:8" x14ac:dyDescent="0.25">
      <c r="A410" s="109"/>
      <c r="B410" s="99">
        <v>3811</v>
      </c>
      <c r="C410" s="83" t="s">
        <v>121</v>
      </c>
      <c r="D410" s="43"/>
      <c r="E410" s="43"/>
      <c r="F410" s="43">
        <v>300000</v>
      </c>
      <c r="G410" s="464"/>
      <c r="H410" s="314"/>
    </row>
    <row r="411" spans="1:8" x14ac:dyDescent="0.25">
      <c r="A411" s="141">
        <v>66</v>
      </c>
      <c r="B411" s="11">
        <v>382</v>
      </c>
      <c r="C411" s="12" t="s">
        <v>122</v>
      </c>
      <c r="D411" s="13">
        <v>100000</v>
      </c>
      <c r="E411" s="13">
        <v>100000</v>
      </c>
      <c r="F411" s="13">
        <v>100000</v>
      </c>
      <c r="G411" s="464">
        <f>F411/E411</f>
        <v>1</v>
      </c>
      <c r="H411" s="314"/>
    </row>
    <row r="412" spans="1:8" ht="26.25" x14ac:dyDescent="0.25">
      <c r="A412" s="109"/>
      <c r="B412" s="99">
        <v>3821</v>
      </c>
      <c r="C412" s="83" t="s">
        <v>123</v>
      </c>
      <c r="D412" s="43"/>
      <c r="E412" s="43"/>
      <c r="F412" s="43">
        <v>100000</v>
      </c>
      <c r="G412" s="351"/>
      <c r="H412" s="314"/>
    </row>
    <row r="413" spans="1:8" x14ac:dyDescent="0.25">
      <c r="A413" s="109"/>
      <c r="B413" s="99"/>
      <c r="C413" s="83"/>
      <c r="D413" s="43"/>
      <c r="E413" s="43"/>
      <c r="F413" s="43"/>
      <c r="G413" s="351"/>
      <c r="H413" s="314"/>
    </row>
    <row r="414" spans="1:8" ht="30" x14ac:dyDescent="0.25">
      <c r="A414" s="487" t="s">
        <v>161</v>
      </c>
      <c r="B414" s="384" t="s">
        <v>402</v>
      </c>
      <c r="C414" s="385" t="s">
        <v>548</v>
      </c>
      <c r="D414" s="386">
        <f>D416+D426+D450+D454</f>
        <v>3360000</v>
      </c>
      <c r="E414" s="386">
        <f>E416+E426+E450+E454</f>
        <v>3708000</v>
      </c>
      <c r="F414" s="386">
        <f>F416+F426+F450+F454</f>
        <v>3551562</v>
      </c>
      <c r="G414" s="484">
        <f>F414/E414</f>
        <v>0.95781067961165045</v>
      </c>
      <c r="H414" s="314"/>
    </row>
    <row r="415" spans="1:8" ht="18" x14ac:dyDescent="0.25">
      <c r="A415" s="115"/>
      <c r="B415" s="11"/>
      <c r="C415" s="115"/>
      <c r="D415" s="13"/>
      <c r="E415" s="13"/>
      <c r="F415" s="13"/>
      <c r="G415" s="349"/>
      <c r="H415" s="314"/>
    </row>
    <row r="416" spans="1:8" x14ac:dyDescent="0.25">
      <c r="A416" s="117"/>
      <c r="B416" s="55">
        <v>31</v>
      </c>
      <c r="C416" s="51" t="s">
        <v>80</v>
      </c>
      <c r="D416" s="48">
        <f>D417+D420+D422</f>
        <v>2652000</v>
      </c>
      <c r="E416" s="48">
        <f>E417+E420+E422</f>
        <v>2705000</v>
      </c>
      <c r="F416" s="48">
        <f>F417+F420+F422</f>
        <v>2630557</v>
      </c>
      <c r="G416" s="356">
        <f>F416/E416</f>
        <v>0.9724794824399261</v>
      </c>
      <c r="H416" s="314"/>
    </row>
    <row r="417" spans="1:9" x14ac:dyDescent="0.25">
      <c r="A417" s="141">
        <v>67</v>
      </c>
      <c r="B417" s="11">
        <v>311</v>
      </c>
      <c r="C417" s="12" t="s">
        <v>81</v>
      </c>
      <c r="D417" s="13">
        <v>2060000</v>
      </c>
      <c r="E417" s="13">
        <v>2141000</v>
      </c>
      <c r="F417" s="13">
        <f>F418+F419</f>
        <v>2140790</v>
      </c>
      <c r="G417" s="464">
        <f>F417/E417</f>
        <v>0.99990191499299397</v>
      </c>
      <c r="H417" s="314"/>
    </row>
    <row r="418" spans="1:9" x14ac:dyDescent="0.25">
      <c r="A418" s="109"/>
      <c r="B418" s="99">
        <v>3111</v>
      </c>
      <c r="C418" s="83" t="s">
        <v>570</v>
      </c>
      <c r="D418" s="43"/>
      <c r="E418" s="43"/>
      <c r="F418" s="43">
        <v>2042245</v>
      </c>
      <c r="G418" s="464"/>
      <c r="H418" s="314"/>
    </row>
    <row r="419" spans="1:9" x14ac:dyDescent="0.25">
      <c r="A419" s="109"/>
      <c r="B419" s="99">
        <v>3114</v>
      </c>
      <c r="C419" s="83" t="s">
        <v>800</v>
      </c>
      <c r="D419" s="43"/>
      <c r="E419" s="43"/>
      <c r="F419" s="43">
        <v>98545</v>
      </c>
      <c r="G419" s="464"/>
      <c r="H419" s="314"/>
    </row>
    <row r="420" spans="1:9" x14ac:dyDescent="0.25">
      <c r="A420" s="141">
        <v>68</v>
      </c>
      <c r="B420" s="11">
        <v>312</v>
      </c>
      <c r="C420" s="12" t="s">
        <v>83</v>
      </c>
      <c r="D420" s="13">
        <v>76000</v>
      </c>
      <c r="E420" s="13">
        <v>73000</v>
      </c>
      <c r="F420" s="13">
        <v>65526</v>
      </c>
      <c r="G420" s="464">
        <f>F420/E420</f>
        <v>0.89761643835616434</v>
      </c>
      <c r="H420" s="314"/>
    </row>
    <row r="421" spans="1:9" x14ac:dyDescent="0.25">
      <c r="A421" s="109"/>
      <c r="B421" s="99">
        <v>3121</v>
      </c>
      <c r="C421" s="83" t="s">
        <v>223</v>
      </c>
      <c r="D421" s="43"/>
      <c r="E421" s="43"/>
      <c r="F421" s="43">
        <v>65526</v>
      </c>
      <c r="G421" s="464"/>
      <c r="H421" s="314"/>
    </row>
    <row r="422" spans="1:9" x14ac:dyDescent="0.25">
      <c r="A422" s="141">
        <v>69</v>
      </c>
      <c r="B422" s="11">
        <v>313</v>
      </c>
      <c r="C422" s="12" t="s">
        <v>84</v>
      </c>
      <c r="D422" s="13">
        <v>516000</v>
      </c>
      <c r="E422" s="13">
        <v>491000</v>
      </c>
      <c r="F422" s="13">
        <f>F423+F424+F425</f>
        <v>424241</v>
      </c>
      <c r="G422" s="464">
        <f>F422/E422</f>
        <v>0.86403462321792257</v>
      </c>
      <c r="H422" s="314"/>
    </row>
    <row r="423" spans="1:9" x14ac:dyDescent="0.25">
      <c r="A423" s="141"/>
      <c r="B423" s="11">
        <v>3131</v>
      </c>
      <c r="C423" s="12" t="s">
        <v>801</v>
      </c>
      <c r="D423" s="13"/>
      <c r="E423" s="13"/>
      <c r="F423" s="13">
        <v>167838</v>
      </c>
      <c r="G423" s="464"/>
      <c r="H423" s="314"/>
    </row>
    <row r="424" spans="1:9" x14ac:dyDescent="0.25">
      <c r="A424" s="109"/>
      <c r="B424" s="99">
        <v>313</v>
      </c>
      <c r="C424" s="83" t="s">
        <v>571</v>
      </c>
      <c r="D424" s="43"/>
      <c r="E424" s="43"/>
      <c r="F424" s="43">
        <v>223607</v>
      </c>
      <c r="G424" s="464"/>
      <c r="H424" s="314"/>
    </row>
    <row r="425" spans="1:9" x14ac:dyDescent="0.25">
      <c r="A425" s="141"/>
      <c r="B425" s="11">
        <v>313</v>
      </c>
      <c r="C425" s="12" t="s">
        <v>572</v>
      </c>
      <c r="D425" s="13"/>
      <c r="E425" s="13"/>
      <c r="F425" s="13">
        <v>32796</v>
      </c>
      <c r="G425" s="464"/>
      <c r="H425" s="314"/>
      <c r="I425" s="345"/>
    </row>
    <row r="426" spans="1:9" x14ac:dyDescent="0.25">
      <c r="A426" s="492"/>
      <c r="B426" s="472">
        <v>32</v>
      </c>
      <c r="C426" s="473" t="s">
        <v>86</v>
      </c>
      <c r="D426" s="408">
        <f>D427+D431+D437+D444</f>
        <v>593000</v>
      </c>
      <c r="E426" s="408">
        <f>E427+E431+E437+E444</f>
        <v>739000</v>
      </c>
      <c r="F426" s="371">
        <f>F427+F431+F437+F444</f>
        <v>670590</v>
      </c>
      <c r="G426" s="474">
        <f>F426/E426</f>
        <v>0.90742895805142088</v>
      </c>
      <c r="H426" s="314"/>
    </row>
    <row r="427" spans="1:9" x14ac:dyDescent="0.25">
      <c r="A427" s="141">
        <v>70</v>
      </c>
      <c r="B427" s="11">
        <v>321</v>
      </c>
      <c r="C427" s="12" t="s">
        <v>549</v>
      </c>
      <c r="D427" s="13">
        <v>144000</v>
      </c>
      <c r="E427" s="13">
        <v>137000</v>
      </c>
      <c r="F427" s="13">
        <f>F428+F429+F430</f>
        <v>102155</v>
      </c>
      <c r="G427" s="464">
        <f>F427/E427</f>
        <v>0.74565693430656932</v>
      </c>
      <c r="H427" s="314"/>
    </row>
    <row r="428" spans="1:9" x14ac:dyDescent="0.25">
      <c r="A428" s="109"/>
      <c r="B428" s="99">
        <v>3211</v>
      </c>
      <c r="C428" s="83" t="s">
        <v>88</v>
      </c>
      <c r="D428" s="43"/>
      <c r="E428" s="43"/>
      <c r="F428" s="43">
        <v>680</v>
      </c>
      <c r="G428" s="464"/>
      <c r="H428" s="314"/>
    </row>
    <row r="429" spans="1:9" x14ac:dyDescent="0.25">
      <c r="A429" s="109"/>
      <c r="B429" s="99">
        <v>3212</v>
      </c>
      <c r="C429" s="83" t="s">
        <v>573</v>
      </c>
      <c r="D429" s="43"/>
      <c r="E429" s="43"/>
      <c r="F429" s="43">
        <v>96800</v>
      </c>
      <c r="G429" s="464"/>
      <c r="H429" s="314"/>
    </row>
    <row r="430" spans="1:9" x14ac:dyDescent="0.25">
      <c r="A430" s="109"/>
      <c r="B430" s="99">
        <v>3213</v>
      </c>
      <c r="C430" s="83" t="s">
        <v>90</v>
      </c>
      <c r="D430" s="43"/>
      <c r="E430" s="43"/>
      <c r="F430" s="43">
        <v>4675</v>
      </c>
      <c r="G430" s="464"/>
      <c r="H430" s="314"/>
    </row>
    <row r="431" spans="1:9" x14ac:dyDescent="0.25">
      <c r="A431" s="141">
        <v>71</v>
      </c>
      <c r="B431" s="11">
        <v>322</v>
      </c>
      <c r="C431" s="12" t="s">
        <v>92</v>
      </c>
      <c r="D431" s="13">
        <v>240000</v>
      </c>
      <c r="E431" s="13">
        <v>344000</v>
      </c>
      <c r="F431" s="35">
        <f>F432+F433+F434+F435+F436</f>
        <v>343927</v>
      </c>
      <c r="G431" s="464">
        <f>F431/E431</f>
        <v>0.99978779069767443</v>
      </c>
      <c r="H431" s="314"/>
    </row>
    <row r="432" spans="1:9" x14ac:dyDescent="0.25">
      <c r="A432" s="301"/>
      <c r="B432" s="99">
        <v>3221</v>
      </c>
      <c r="C432" s="83" t="s">
        <v>574</v>
      </c>
      <c r="D432" s="303"/>
      <c r="E432" s="303"/>
      <c r="F432" s="35">
        <v>49844</v>
      </c>
      <c r="G432" s="464"/>
      <c r="H432" s="314"/>
    </row>
    <row r="433" spans="1:8" x14ac:dyDescent="0.25">
      <c r="A433" s="301"/>
      <c r="B433" s="99">
        <v>3223</v>
      </c>
      <c r="C433" s="83" t="s">
        <v>95</v>
      </c>
      <c r="D433" s="303"/>
      <c r="E433" s="303"/>
      <c r="F433" s="35">
        <v>73546</v>
      </c>
      <c r="G433" s="464"/>
      <c r="H433" s="314"/>
    </row>
    <row r="434" spans="1:8" ht="26.25" x14ac:dyDescent="0.25">
      <c r="A434" s="301"/>
      <c r="B434" s="99">
        <v>3224</v>
      </c>
      <c r="C434" s="83" t="s">
        <v>575</v>
      </c>
      <c r="D434" s="303"/>
      <c r="E434" s="303"/>
      <c r="F434" s="35">
        <v>56389</v>
      </c>
      <c r="G434" s="464"/>
      <c r="H434" s="314"/>
    </row>
    <row r="435" spans="1:8" x14ac:dyDescent="0.25">
      <c r="A435" s="301"/>
      <c r="B435" s="99">
        <v>3225</v>
      </c>
      <c r="C435" s="83" t="s">
        <v>565</v>
      </c>
      <c r="D435" s="303"/>
      <c r="E435" s="303"/>
      <c r="F435" s="35">
        <v>15347</v>
      </c>
      <c r="G435" s="464"/>
      <c r="H435" s="314"/>
    </row>
    <row r="436" spans="1:8" x14ac:dyDescent="0.25">
      <c r="A436" s="301"/>
      <c r="B436" s="99">
        <v>3227</v>
      </c>
      <c r="C436" s="83" t="s">
        <v>284</v>
      </c>
      <c r="D436" s="303"/>
      <c r="E436" s="303"/>
      <c r="F436" s="35">
        <v>148801</v>
      </c>
      <c r="G436" s="464"/>
      <c r="H436" s="314"/>
    </row>
    <row r="437" spans="1:8" s="346" customFormat="1" x14ac:dyDescent="0.25">
      <c r="A437" s="109">
        <v>72</v>
      </c>
      <c r="B437" s="99">
        <v>323</v>
      </c>
      <c r="C437" s="83" t="s">
        <v>97</v>
      </c>
      <c r="D437" s="43">
        <v>169000</v>
      </c>
      <c r="E437" s="43">
        <v>161000</v>
      </c>
      <c r="F437" s="43">
        <f>F438+F439+F440+F441+F442+F443</f>
        <v>128225</v>
      </c>
      <c r="G437" s="464">
        <f>F437/E437</f>
        <v>0.79642857142857137</v>
      </c>
    </row>
    <row r="438" spans="1:8" s="346" customFormat="1" x14ac:dyDescent="0.25">
      <c r="A438" s="301"/>
      <c r="B438" s="99">
        <v>3231</v>
      </c>
      <c r="C438" s="83" t="s">
        <v>98</v>
      </c>
      <c r="D438" s="43"/>
      <c r="E438" s="43"/>
      <c r="F438" s="43">
        <v>19703</v>
      </c>
      <c r="G438" s="464"/>
    </row>
    <row r="439" spans="1:8" x14ac:dyDescent="0.25">
      <c r="A439" s="109"/>
      <c r="B439" s="11">
        <v>3232</v>
      </c>
      <c r="C439" s="12" t="s">
        <v>404</v>
      </c>
      <c r="D439" s="13"/>
      <c r="E439" s="13"/>
      <c r="F439" s="13">
        <v>20167</v>
      </c>
      <c r="G439" s="464"/>
      <c r="H439" s="314"/>
    </row>
    <row r="440" spans="1:8" x14ac:dyDescent="0.25">
      <c r="A440" s="109"/>
      <c r="B440" s="11">
        <v>3234</v>
      </c>
      <c r="C440" s="12" t="s">
        <v>100</v>
      </c>
      <c r="D440" s="13"/>
      <c r="E440" s="13"/>
      <c r="F440" s="13">
        <v>25036</v>
      </c>
      <c r="G440" s="464"/>
      <c r="H440" s="314"/>
    </row>
    <row r="441" spans="1:8" x14ac:dyDescent="0.25">
      <c r="A441" s="141"/>
      <c r="B441" s="99">
        <v>3236</v>
      </c>
      <c r="C441" s="83" t="s">
        <v>566</v>
      </c>
      <c r="D441" s="43"/>
      <c r="E441" s="43"/>
      <c r="F441" s="43">
        <v>1340</v>
      </c>
      <c r="G441" s="464"/>
      <c r="H441" s="314"/>
    </row>
    <row r="442" spans="1:8" x14ac:dyDescent="0.25">
      <c r="A442" s="141"/>
      <c r="B442" s="99">
        <v>3238</v>
      </c>
      <c r="C442" s="83" t="s">
        <v>102</v>
      </c>
      <c r="D442" s="43"/>
      <c r="E442" s="43"/>
      <c r="F442" s="43">
        <v>400</v>
      </c>
      <c r="G442" s="464"/>
      <c r="H442" s="314"/>
    </row>
    <row r="443" spans="1:8" x14ac:dyDescent="0.25">
      <c r="A443" s="141"/>
      <c r="B443" s="99">
        <v>3239</v>
      </c>
      <c r="C443" s="83" t="s">
        <v>103</v>
      </c>
      <c r="D443" s="43"/>
      <c r="E443" s="43"/>
      <c r="F443" s="43">
        <v>61579</v>
      </c>
      <c r="G443" s="464"/>
      <c r="H443" s="314"/>
    </row>
    <row r="444" spans="1:8" x14ac:dyDescent="0.25">
      <c r="A444" s="109">
        <v>73</v>
      </c>
      <c r="B444" s="11">
        <v>329</v>
      </c>
      <c r="C444" s="12" t="s">
        <v>179</v>
      </c>
      <c r="D444" s="13">
        <v>40000</v>
      </c>
      <c r="E444" s="13">
        <v>97000</v>
      </c>
      <c r="F444" s="13">
        <f>F445+F446+F447+F448</f>
        <v>96283</v>
      </c>
      <c r="G444" s="464">
        <f>F444/E444</f>
        <v>0.99260824742268039</v>
      </c>
      <c r="H444" s="314"/>
    </row>
    <row r="445" spans="1:8" ht="26.25" x14ac:dyDescent="0.25">
      <c r="A445" s="141"/>
      <c r="B445" s="99">
        <v>3291</v>
      </c>
      <c r="C445" s="83" t="s">
        <v>576</v>
      </c>
      <c r="D445" s="303"/>
      <c r="E445" s="303"/>
      <c r="F445" s="43">
        <v>60183</v>
      </c>
      <c r="G445" s="464"/>
      <c r="H445" s="314"/>
    </row>
    <row r="446" spans="1:8" x14ac:dyDescent="0.25">
      <c r="A446" s="141"/>
      <c r="B446" s="99">
        <v>3292</v>
      </c>
      <c r="C446" s="83" t="s">
        <v>106</v>
      </c>
      <c r="D446" s="303"/>
      <c r="E446" s="303"/>
      <c r="F446" s="43">
        <v>28152</v>
      </c>
      <c r="G446" s="351"/>
      <c r="H446" s="314"/>
    </row>
    <row r="447" spans="1:8" x14ac:dyDescent="0.25">
      <c r="A447" s="141"/>
      <c r="B447" s="99">
        <v>3293</v>
      </c>
      <c r="C447" s="83" t="s">
        <v>107</v>
      </c>
      <c r="D447" s="303"/>
      <c r="E447" s="303"/>
      <c r="F447" s="43">
        <v>5022</v>
      </c>
      <c r="G447" s="351"/>
      <c r="H447" s="314"/>
    </row>
    <row r="448" spans="1:8" x14ac:dyDescent="0.25">
      <c r="A448" s="141"/>
      <c r="B448" s="99">
        <v>3299</v>
      </c>
      <c r="C448" s="83" t="s">
        <v>108</v>
      </c>
      <c r="D448" s="303"/>
      <c r="E448" s="303"/>
      <c r="F448" s="43">
        <v>2926</v>
      </c>
      <c r="G448" s="351"/>
      <c r="H448" s="314"/>
    </row>
    <row r="449" spans="1:8" x14ac:dyDescent="0.25">
      <c r="A449" s="141"/>
      <c r="B449" s="99"/>
      <c r="C449" s="83"/>
      <c r="D449" s="303"/>
      <c r="E449" s="303"/>
      <c r="F449" s="43"/>
      <c r="G449" s="351"/>
      <c r="H449" s="314"/>
    </row>
    <row r="450" spans="1:8" x14ac:dyDescent="0.25">
      <c r="A450" s="492"/>
      <c r="B450" s="413">
        <v>34</v>
      </c>
      <c r="C450" s="438" t="s">
        <v>109</v>
      </c>
      <c r="D450" s="415">
        <v>15000</v>
      </c>
      <c r="E450" s="415">
        <v>15000</v>
      </c>
      <c r="F450" s="415">
        <v>2284</v>
      </c>
      <c r="G450" s="474">
        <f>F450/E450</f>
        <v>0.15226666666666666</v>
      </c>
      <c r="H450" s="314"/>
    </row>
    <row r="451" spans="1:8" x14ac:dyDescent="0.25">
      <c r="A451" s="141">
        <v>74</v>
      </c>
      <c r="B451" s="99">
        <v>343</v>
      </c>
      <c r="C451" s="83" t="s">
        <v>110</v>
      </c>
      <c r="D451" s="43">
        <v>15000</v>
      </c>
      <c r="E451" s="43">
        <v>15000</v>
      </c>
      <c r="F451" s="43">
        <v>2284</v>
      </c>
      <c r="G451" s="351">
        <f>F451/E451</f>
        <v>0.15226666666666666</v>
      </c>
      <c r="H451" s="314"/>
    </row>
    <row r="452" spans="1:8" x14ac:dyDescent="0.25">
      <c r="A452" s="141"/>
      <c r="B452" s="99">
        <v>3431</v>
      </c>
      <c r="C452" s="83" t="s">
        <v>802</v>
      </c>
      <c r="D452" s="43"/>
      <c r="E452" s="43"/>
      <c r="F452" s="43">
        <v>2284</v>
      </c>
      <c r="G452" s="351"/>
      <c r="H452" s="314"/>
    </row>
    <row r="453" spans="1:8" x14ac:dyDescent="0.25">
      <c r="A453" s="141"/>
      <c r="B453" s="99"/>
      <c r="C453" s="302"/>
      <c r="D453" s="303"/>
      <c r="E453" s="303"/>
      <c r="F453" s="303"/>
      <c r="G453" s="351"/>
      <c r="H453" s="314"/>
    </row>
    <row r="454" spans="1:8" s="346" customFormat="1" ht="26.25" x14ac:dyDescent="0.25">
      <c r="A454" s="492"/>
      <c r="B454" s="472">
        <v>42</v>
      </c>
      <c r="C454" s="473" t="s">
        <v>243</v>
      </c>
      <c r="D454" s="408">
        <v>100000</v>
      </c>
      <c r="E454" s="408">
        <f>E455+E459</f>
        <v>249000</v>
      </c>
      <c r="F454" s="408">
        <f>F455+F459</f>
        <v>248131</v>
      </c>
      <c r="G454" s="474">
        <f>F454/E454</f>
        <v>0.9965100401606426</v>
      </c>
    </row>
    <row r="455" spans="1:8" x14ac:dyDescent="0.25">
      <c r="A455" s="109">
        <v>75</v>
      </c>
      <c r="B455" s="11">
        <v>422</v>
      </c>
      <c r="C455" s="12" t="s">
        <v>135</v>
      </c>
      <c r="D455" s="13">
        <v>100000</v>
      </c>
      <c r="E455" s="13">
        <v>247000</v>
      </c>
      <c r="F455" s="13">
        <f>F456+F457</f>
        <v>246865</v>
      </c>
      <c r="G455" s="464">
        <f>F455/E455</f>
        <v>0.99945344129554659</v>
      </c>
      <c r="H455" s="314"/>
    </row>
    <row r="456" spans="1:8" x14ac:dyDescent="0.25">
      <c r="A456" s="141"/>
      <c r="B456" s="99">
        <v>4221</v>
      </c>
      <c r="C456" s="83" t="s">
        <v>136</v>
      </c>
      <c r="D456" s="43"/>
      <c r="E456" s="43"/>
      <c r="F456" s="43">
        <v>5816</v>
      </c>
      <c r="G456" s="351"/>
      <c r="H456" s="314"/>
    </row>
    <row r="457" spans="1:8" x14ac:dyDescent="0.25">
      <c r="A457" s="141"/>
      <c r="B457" s="99">
        <v>4223</v>
      </c>
      <c r="C457" s="83" t="s">
        <v>805</v>
      </c>
      <c r="D457" s="43"/>
      <c r="E457" s="43"/>
      <c r="F457" s="43">
        <v>241049</v>
      </c>
      <c r="G457" s="351"/>
      <c r="H457" s="314"/>
    </row>
    <row r="458" spans="1:8" x14ac:dyDescent="0.25">
      <c r="A458" s="141"/>
      <c r="B458" s="99"/>
      <c r="C458" s="83"/>
      <c r="D458" s="43"/>
      <c r="E458" s="43"/>
      <c r="F458" s="43"/>
      <c r="G458" s="351"/>
      <c r="H458" s="314"/>
    </row>
    <row r="459" spans="1:8" x14ac:dyDescent="0.25">
      <c r="A459" s="141"/>
      <c r="B459" s="99">
        <v>426</v>
      </c>
      <c r="C459" s="83" t="s">
        <v>142</v>
      </c>
      <c r="D459" s="43"/>
      <c r="E459" s="43">
        <v>2000</v>
      </c>
      <c r="F459" s="43">
        <v>1266</v>
      </c>
      <c r="G459" s="464">
        <f>F459/E459</f>
        <v>0.63300000000000001</v>
      </c>
      <c r="H459" s="314"/>
    </row>
    <row r="460" spans="1:8" x14ac:dyDescent="0.25">
      <c r="A460" s="141"/>
      <c r="B460" s="99">
        <v>4262</v>
      </c>
      <c r="C460" s="83" t="s">
        <v>417</v>
      </c>
      <c r="D460" s="43"/>
      <c r="E460" s="43"/>
      <c r="F460" s="43">
        <v>1266</v>
      </c>
      <c r="G460" s="351"/>
      <c r="H460" s="314"/>
    </row>
    <row r="461" spans="1:8" x14ac:dyDescent="0.25">
      <c r="A461" s="109"/>
      <c r="B461" s="99"/>
      <c r="C461" s="83"/>
      <c r="D461" s="43"/>
      <c r="E461" s="43"/>
      <c r="F461" s="43"/>
      <c r="G461" s="351"/>
      <c r="H461" s="314"/>
    </row>
    <row r="462" spans="1:8" x14ac:dyDescent="0.25">
      <c r="A462" s="489" t="s">
        <v>161</v>
      </c>
      <c r="B462" s="490" t="s">
        <v>803</v>
      </c>
      <c r="C462" s="493" t="s">
        <v>804</v>
      </c>
      <c r="D462" s="406">
        <f>D464+D469</f>
        <v>80000</v>
      </c>
      <c r="E462" s="406">
        <f>E464+E469</f>
        <v>77000</v>
      </c>
      <c r="F462" s="494">
        <f>F464+F469</f>
        <v>30000</v>
      </c>
      <c r="G462" s="491">
        <f>F462/E462</f>
        <v>0.38961038961038963</v>
      </c>
      <c r="H462" s="314"/>
    </row>
    <row r="463" spans="1:8" ht="18" x14ac:dyDescent="0.25">
      <c r="A463" s="298"/>
      <c r="B463" s="64"/>
      <c r="C463" s="299"/>
      <c r="D463" s="300"/>
      <c r="E463" s="300"/>
      <c r="F463" s="300"/>
      <c r="G463" s="349"/>
      <c r="H463" s="314"/>
    </row>
    <row r="464" spans="1:8" x14ac:dyDescent="0.25">
      <c r="A464" s="111"/>
      <c r="B464" s="112">
        <v>32</v>
      </c>
      <c r="C464" s="113" t="s">
        <v>86</v>
      </c>
      <c r="D464" s="57">
        <v>50000</v>
      </c>
      <c r="E464" s="57">
        <v>48000</v>
      </c>
      <c r="F464" s="57">
        <f>F465</f>
        <v>0</v>
      </c>
      <c r="G464" s="356">
        <v>0</v>
      </c>
      <c r="H464" s="314"/>
    </row>
    <row r="465" spans="1:8" x14ac:dyDescent="0.25">
      <c r="A465" s="109">
        <v>76</v>
      </c>
      <c r="B465" s="99">
        <v>323</v>
      </c>
      <c r="C465" s="83" t="s">
        <v>97</v>
      </c>
      <c r="D465" s="43">
        <v>50000</v>
      </c>
      <c r="E465" s="43">
        <v>48000</v>
      </c>
      <c r="F465" s="43">
        <f>F466+F467</f>
        <v>0</v>
      </c>
      <c r="G465" s="464">
        <v>0</v>
      </c>
      <c r="H465" s="314"/>
    </row>
    <row r="466" spans="1:8" x14ac:dyDescent="0.25">
      <c r="A466" s="109"/>
      <c r="B466" s="99">
        <v>3232</v>
      </c>
      <c r="C466" s="83" t="s">
        <v>210</v>
      </c>
      <c r="D466" s="43"/>
      <c r="E466" s="43"/>
      <c r="F466" s="43">
        <v>0</v>
      </c>
      <c r="G466" s="351"/>
      <c r="H466" s="314"/>
    </row>
    <row r="467" spans="1:8" x14ac:dyDescent="0.25">
      <c r="A467" s="298"/>
      <c r="B467" s="312">
        <v>3237</v>
      </c>
      <c r="C467" s="313" t="s">
        <v>101</v>
      </c>
      <c r="D467" s="43"/>
      <c r="E467" s="43"/>
      <c r="F467" s="43">
        <v>0</v>
      </c>
      <c r="G467" s="351"/>
      <c r="H467" s="314"/>
    </row>
    <row r="468" spans="1:8" x14ac:dyDescent="0.25">
      <c r="A468" s="298"/>
      <c r="B468" s="312"/>
      <c r="C468" s="313"/>
      <c r="D468" s="43"/>
      <c r="E468" s="43"/>
      <c r="F468" s="43"/>
      <c r="G468" s="351"/>
      <c r="H468" s="314"/>
    </row>
    <row r="469" spans="1:8" x14ac:dyDescent="0.25">
      <c r="A469" s="111"/>
      <c r="B469" s="112">
        <v>38</v>
      </c>
      <c r="C469" s="113" t="s">
        <v>214</v>
      </c>
      <c r="D469" s="57">
        <v>30000</v>
      </c>
      <c r="E469" s="57">
        <v>29000</v>
      </c>
      <c r="F469" s="57">
        <v>30000</v>
      </c>
      <c r="G469" s="356">
        <f>F469/E469</f>
        <v>1.0344827586206897</v>
      </c>
      <c r="H469" s="314"/>
    </row>
    <row r="470" spans="1:8" x14ac:dyDescent="0.25">
      <c r="A470" s="109">
        <v>77</v>
      </c>
      <c r="B470" s="99">
        <v>381</v>
      </c>
      <c r="C470" s="83" t="s">
        <v>352</v>
      </c>
      <c r="D470" s="43">
        <v>30000</v>
      </c>
      <c r="E470" s="43">
        <v>29000</v>
      </c>
      <c r="F470" s="43">
        <v>30000</v>
      </c>
      <c r="G470" s="464">
        <f>F470/E470</f>
        <v>1.0344827586206897</v>
      </c>
      <c r="H470" s="314"/>
    </row>
    <row r="471" spans="1:8" x14ac:dyDescent="0.25">
      <c r="A471" s="109"/>
      <c r="B471" s="99">
        <v>3811</v>
      </c>
      <c r="C471" s="83" t="s">
        <v>121</v>
      </c>
      <c r="D471" s="43"/>
      <c r="E471" s="43"/>
      <c r="F471" s="43">
        <v>30000</v>
      </c>
      <c r="G471" s="351"/>
      <c r="H471" s="314"/>
    </row>
    <row r="472" spans="1:8" x14ac:dyDescent="0.25">
      <c r="A472" s="109"/>
      <c r="B472" s="99"/>
      <c r="C472" s="83"/>
      <c r="D472" s="43"/>
      <c r="E472" s="43"/>
      <c r="F472" s="43"/>
      <c r="G472" s="351"/>
      <c r="H472" s="314"/>
    </row>
    <row r="473" spans="1:8" ht="30" customHeight="1" x14ac:dyDescent="0.25">
      <c r="A473" s="140" t="s">
        <v>159</v>
      </c>
      <c r="B473" s="130">
        <v>1008</v>
      </c>
      <c r="C473" s="78" t="s">
        <v>277</v>
      </c>
      <c r="D473" s="45">
        <f>D475+D481+D487+D493+D499+D505</f>
        <v>810000</v>
      </c>
      <c r="E473" s="45">
        <f>E475+E481+E487+E493+E499+E505</f>
        <v>810000</v>
      </c>
      <c r="F473" s="45">
        <f>F475+F481+F487+F493+F499+F505</f>
        <v>796885.66</v>
      </c>
      <c r="G473" s="352">
        <f>F473/E473</f>
        <v>0.98380945679012355</v>
      </c>
      <c r="H473" s="314"/>
    </row>
    <row r="474" spans="1:8" ht="15" customHeight="1" x14ac:dyDescent="0.25">
      <c r="A474" s="108"/>
      <c r="B474" s="8"/>
      <c r="C474" s="9"/>
      <c r="D474" s="10"/>
      <c r="E474" s="10"/>
      <c r="F474" s="10"/>
      <c r="G474" s="349"/>
      <c r="H474" s="314"/>
    </row>
    <row r="475" spans="1:8" x14ac:dyDescent="0.25">
      <c r="A475" s="142" t="s">
        <v>161</v>
      </c>
      <c r="B475" s="131" t="s">
        <v>278</v>
      </c>
      <c r="C475" s="132" t="s">
        <v>550</v>
      </c>
      <c r="D475" s="133">
        <v>195000</v>
      </c>
      <c r="E475" s="133">
        <v>195000</v>
      </c>
      <c r="F475" s="133">
        <v>194900</v>
      </c>
      <c r="G475" s="353">
        <f>F475/E475</f>
        <v>0.99948717948717947</v>
      </c>
      <c r="H475" s="314"/>
    </row>
    <row r="476" spans="1:8" ht="18" x14ac:dyDescent="0.25">
      <c r="A476" s="145"/>
      <c r="B476" s="14"/>
      <c r="C476" s="22"/>
      <c r="D476" s="35"/>
      <c r="E476" s="35"/>
      <c r="F476" s="13"/>
      <c r="G476" s="349"/>
      <c r="H476" s="314"/>
    </row>
    <row r="477" spans="1:8" x14ac:dyDescent="0.25">
      <c r="A477" s="117"/>
      <c r="B477" s="55">
        <v>38</v>
      </c>
      <c r="C477" s="51" t="s">
        <v>214</v>
      </c>
      <c r="D477" s="48">
        <v>195000</v>
      </c>
      <c r="E477" s="48">
        <v>195000</v>
      </c>
      <c r="F477" s="48">
        <v>194900</v>
      </c>
      <c r="G477" s="356">
        <f>F477/E477</f>
        <v>0.99948717948717947</v>
      </c>
      <c r="H477" s="314"/>
    </row>
    <row r="478" spans="1:8" x14ac:dyDescent="0.25">
      <c r="A478" s="141">
        <v>78</v>
      </c>
      <c r="B478" s="11">
        <v>381</v>
      </c>
      <c r="C478" s="22" t="s">
        <v>279</v>
      </c>
      <c r="D478" s="13">
        <v>195000</v>
      </c>
      <c r="E478" s="13">
        <v>195000</v>
      </c>
      <c r="F478" s="13">
        <v>194900</v>
      </c>
      <c r="G478" s="464">
        <f>F478/E478</f>
        <v>0.99948717948717947</v>
      </c>
      <c r="H478" s="314"/>
    </row>
    <row r="479" spans="1:8" x14ac:dyDescent="0.25">
      <c r="A479" s="109"/>
      <c r="B479" s="99">
        <v>3811</v>
      </c>
      <c r="C479" s="22" t="s">
        <v>121</v>
      </c>
      <c r="D479" s="43"/>
      <c r="E479" s="43"/>
      <c r="F479" s="43">
        <v>194900</v>
      </c>
      <c r="G479" s="351"/>
      <c r="H479" s="314"/>
    </row>
    <row r="480" spans="1:8" ht="18" x14ac:dyDescent="0.25">
      <c r="A480" s="109"/>
      <c r="B480" s="99"/>
      <c r="C480" s="22"/>
      <c r="D480" s="43"/>
      <c r="E480" s="43"/>
      <c r="F480" s="43"/>
      <c r="G480" s="349"/>
      <c r="H480" s="314"/>
    </row>
    <row r="481" spans="1:8" x14ac:dyDescent="0.25">
      <c r="A481" s="142" t="s">
        <v>161</v>
      </c>
      <c r="B481" s="131" t="s">
        <v>551</v>
      </c>
      <c r="C481" s="132" t="s">
        <v>552</v>
      </c>
      <c r="D481" s="133">
        <v>130000</v>
      </c>
      <c r="E481" s="133">
        <v>130000</v>
      </c>
      <c r="F481" s="133">
        <v>129998.39999999999</v>
      </c>
      <c r="G481" s="353">
        <f>F481/E481</f>
        <v>0.99998769230769224</v>
      </c>
      <c r="H481" s="314"/>
    </row>
    <row r="482" spans="1:8" ht="18" x14ac:dyDescent="0.25">
      <c r="A482" s="145"/>
      <c r="B482" s="14"/>
      <c r="C482" s="22"/>
      <c r="D482" s="35"/>
      <c r="E482" s="35"/>
      <c r="F482" s="13"/>
      <c r="G482" s="349"/>
      <c r="H482" s="314"/>
    </row>
    <row r="483" spans="1:8" x14ac:dyDescent="0.25">
      <c r="A483" s="117"/>
      <c r="B483" s="55">
        <v>38</v>
      </c>
      <c r="C483" s="51" t="s">
        <v>214</v>
      </c>
      <c r="D483" s="48">
        <v>130000</v>
      </c>
      <c r="E483" s="48">
        <v>130000</v>
      </c>
      <c r="F483" s="48">
        <f>F481</f>
        <v>129998.39999999999</v>
      </c>
      <c r="G483" s="356">
        <f>F483/E483</f>
        <v>0.99998769230769224</v>
      </c>
      <c r="H483" s="314"/>
    </row>
    <row r="484" spans="1:8" x14ac:dyDescent="0.25">
      <c r="A484" s="141">
        <v>78</v>
      </c>
      <c r="B484" s="11">
        <v>381</v>
      </c>
      <c r="C484" s="22" t="s">
        <v>120</v>
      </c>
      <c r="D484" s="13">
        <v>130000</v>
      </c>
      <c r="E484" s="13">
        <v>130000</v>
      </c>
      <c r="F484" s="13">
        <f>F481</f>
        <v>129998.39999999999</v>
      </c>
      <c r="G484" s="464">
        <f>F484/E484</f>
        <v>0.99998769230769224</v>
      </c>
      <c r="H484" s="314"/>
    </row>
    <row r="485" spans="1:8" x14ac:dyDescent="0.25">
      <c r="A485" s="109"/>
      <c r="B485" s="99">
        <v>3811</v>
      </c>
      <c r="C485" s="22" t="s">
        <v>121</v>
      </c>
      <c r="D485" s="43"/>
      <c r="E485" s="43"/>
      <c r="F485" s="43">
        <f>F481</f>
        <v>129998.39999999999</v>
      </c>
      <c r="G485" s="351"/>
      <c r="H485" s="314"/>
    </row>
    <row r="486" spans="1:8" x14ac:dyDescent="0.25">
      <c r="A486" s="109"/>
      <c r="B486" s="99"/>
      <c r="C486" s="22"/>
      <c r="D486" s="43"/>
      <c r="E486" s="43"/>
      <c r="F486" s="43"/>
      <c r="G486" s="351"/>
      <c r="H486" s="314"/>
    </row>
    <row r="487" spans="1:8" x14ac:dyDescent="0.25">
      <c r="A487" s="142" t="s">
        <v>161</v>
      </c>
      <c r="B487" s="131" t="s">
        <v>553</v>
      </c>
      <c r="C487" s="132" t="s">
        <v>554</v>
      </c>
      <c r="D487" s="133">
        <v>400000</v>
      </c>
      <c r="E487" s="133">
        <v>400000</v>
      </c>
      <c r="F487" s="133">
        <v>397987.26</v>
      </c>
      <c r="G487" s="353">
        <f>F487/E487</f>
        <v>0.99496815000000005</v>
      </c>
      <c r="H487" s="314"/>
    </row>
    <row r="488" spans="1:8" ht="18" x14ac:dyDescent="0.25">
      <c r="A488" s="145"/>
      <c r="B488" s="14"/>
      <c r="C488" s="22"/>
      <c r="D488" s="35"/>
      <c r="E488" s="35"/>
      <c r="F488" s="13"/>
      <c r="G488" s="349"/>
      <c r="H488" s="314"/>
    </row>
    <row r="489" spans="1:8" x14ac:dyDescent="0.25">
      <c r="A489" s="117"/>
      <c r="B489" s="55">
        <v>38</v>
      </c>
      <c r="C489" s="51" t="s">
        <v>214</v>
      </c>
      <c r="D489" s="48">
        <v>400000</v>
      </c>
      <c r="E489" s="48">
        <v>400000</v>
      </c>
      <c r="F489" s="48">
        <f>F487</f>
        <v>397987.26</v>
      </c>
      <c r="G489" s="356">
        <f>F489/E489</f>
        <v>0.99496815000000005</v>
      </c>
      <c r="H489" s="314"/>
    </row>
    <row r="490" spans="1:8" x14ac:dyDescent="0.25">
      <c r="A490" s="141">
        <v>78</v>
      </c>
      <c r="B490" s="11">
        <v>381</v>
      </c>
      <c r="C490" s="22" t="s">
        <v>120</v>
      </c>
      <c r="D490" s="13">
        <v>400000</v>
      </c>
      <c r="E490" s="13">
        <v>400000</v>
      </c>
      <c r="F490" s="13">
        <f>F487</f>
        <v>397987.26</v>
      </c>
      <c r="G490" s="464">
        <f>F490/E490</f>
        <v>0.99496815000000005</v>
      </c>
      <c r="H490" s="314"/>
    </row>
    <row r="491" spans="1:8" x14ac:dyDescent="0.25">
      <c r="A491" s="109"/>
      <c r="B491" s="99">
        <v>3811</v>
      </c>
      <c r="C491" s="22" t="s">
        <v>121</v>
      </c>
      <c r="D491" s="43"/>
      <c r="E491" s="43"/>
      <c r="F491" s="43">
        <f>F487</f>
        <v>397987.26</v>
      </c>
      <c r="G491" s="351"/>
      <c r="H491" s="314"/>
    </row>
    <row r="492" spans="1:8" x14ac:dyDescent="0.25">
      <c r="A492" s="109"/>
      <c r="B492" s="99"/>
      <c r="C492" s="22"/>
      <c r="D492" s="43"/>
      <c r="E492" s="43"/>
      <c r="F492" s="43"/>
      <c r="G492" s="351"/>
      <c r="H492" s="314"/>
    </row>
    <row r="493" spans="1:8" x14ac:dyDescent="0.25">
      <c r="A493" s="142" t="s">
        <v>161</v>
      </c>
      <c r="B493" s="131" t="s">
        <v>555</v>
      </c>
      <c r="C493" s="132" t="s">
        <v>556</v>
      </c>
      <c r="D493" s="133">
        <v>30000</v>
      </c>
      <c r="E493" s="133">
        <v>30000</v>
      </c>
      <c r="F493" s="133">
        <v>19000</v>
      </c>
      <c r="G493" s="353">
        <f>F493/E493</f>
        <v>0.6333333333333333</v>
      </c>
      <c r="H493" s="314"/>
    </row>
    <row r="494" spans="1:8" ht="18" x14ac:dyDescent="0.25">
      <c r="A494" s="145"/>
      <c r="B494" s="14"/>
      <c r="C494" s="22"/>
      <c r="D494" s="35"/>
      <c r="E494" s="35"/>
      <c r="F494" s="13"/>
      <c r="G494" s="349"/>
      <c r="H494" s="314"/>
    </row>
    <row r="495" spans="1:8" x14ac:dyDescent="0.25">
      <c r="A495" s="117"/>
      <c r="B495" s="55">
        <v>38</v>
      </c>
      <c r="C495" s="51" t="s">
        <v>214</v>
      </c>
      <c r="D495" s="48">
        <v>30000</v>
      </c>
      <c r="E495" s="48">
        <v>30000</v>
      </c>
      <c r="F495" s="48">
        <v>19000</v>
      </c>
      <c r="G495" s="356">
        <f>F495/E495</f>
        <v>0.6333333333333333</v>
      </c>
      <c r="H495" s="314"/>
    </row>
    <row r="496" spans="1:8" x14ac:dyDescent="0.25">
      <c r="A496" s="141">
        <v>78</v>
      </c>
      <c r="B496" s="11">
        <v>381</v>
      </c>
      <c r="C496" s="22" t="s">
        <v>507</v>
      </c>
      <c r="D496" s="13">
        <v>30000</v>
      </c>
      <c r="E496" s="13">
        <v>30000</v>
      </c>
      <c r="F496" s="13">
        <v>19000</v>
      </c>
      <c r="G496" s="464">
        <f>F496/E496</f>
        <v>0.6333333333333333</v>
      </c>
      <c r="H496" s="314"/>
    </row>
    <row r="497" spans="1:8" x14ac:dyDescent="0.25">
      <c r="A497" s="109"/>
      <c r="B497" s="99">
        <v>3811</v>
      </c>
      <c r="C497" s="22" t="s">
        <v>121</v>
      </c>
      <c r="D497" s="43"/>
      <c r="E497" s="43"/>
      <c r="F497" s="43">
        <v>19000</v>
      </c>
      <c r="G497" s="351"/>
      <c r="H497" s="314"/>
    </row>
    <row r="498" spans="1:8" ht="18" x14ac:dyDescent="0.25">
      <c r="A498" s="109"/>
      <c r="B498" s="99"/>
      <c r="C498" s="22"/>
      <c r="D498" s="43"/>
      <c r="E498" s="43"/>
      <c r="F498" s="43"/>
      <c r="G498" s="349"/>
      <c r="H498" s="314"/>
    </row>
    <row r="499" spans="1:8" x14ac:dyDescent="0.25">
      <c r="A499" s="142" t="s">
        <v>161</v>
      </c>
      <c r="B499" s="131" t="s">
        <v>557</v>
      </c>
      <c r="C499" s="132" t="s">
        <v>558</v>
      </c>
      <c r="D499" s="133">
        <v>20000</v>
      </c>
      <c r="E499" s="133">
        <v>20000</v>
      </c>
      <c r="F499" s="133">
        <v>20000</v>
      </c>
      <c r="G499" s="353">
        <f>F499/E499</f>
        <v>1</v>
      </c>
      <c r="H499" s="314"/>
    </row>
    <row r="500" spans="1:8" ht="18" x14ac:dyDescent="0.25">
      <c r="A500" s="145"/>
      <c r="B500" s="14"/>
      <c r="C500" s="22"/>
      <c r="D500" s="35"/>
      <c r="E500" s="35"/>
      <c r="F500" s="13"/>
      <c r="G500" s="349"/>
      <c r="H500" s="314"/>
    </row>
    <row r="501" spans="1:8" x14ac:dyDescent="0.25">
      <c r="A501" s="117"/>
      <c r="B501" s="55">
        <v>38</v>
      </c>
      <c r="C501" s="51" t="s">
        <v>214</v>
      </c>
      <c r="D501" s="48">
        <v>20000</v>
      </c>
      <c r="E501" s="48">
        <v>20000</v>
      </c>
      <c r="F501" s="48">
        <v>20000</v>
      </c>
      <c r="G501" s="356">
        <f>F501/E501</f>
        <v>1</v>
      </c>
      <c r="H501" s="314"/>
    </row>
    <row r="502" spans="1:8" x14ac:dyDescent="0.25">
      <c r="A502" s="141">
        <v>78</v>
      </c>
      <c r="B502" s="11">
        <v>381</v>
      </c>
      <c r="C502" s="22" t="s">
        <v>120</v>
      </c>
      <c r="D502" s="13">
        <v>20000</v>
      </c>
      <c r="E502" s="13">
        <v>20000</v>
      </c>
      <c r="F502" s="13">
        <v>20000</v>
      </c>
      <c r="G502" s="464">
        <f>F502/E502</f>
        <v>1</v>
      </c>
      <c r="H502" s="314"/>
    </row>
    <row r="503" spans="1:8" x14ac:dyDescent="0.25">
      <c r="A503" s="109"/>
      <c r="B503" s="99">
        <v>3811</v>
      </c>
      <c r="C503" s="22" t="s">
        <v>121</v>
      </c>
      <c r="D503" s="43"/>
      <c r="E503" s="43"/>
      <c r="F503" s="43">
        <v>20000</v>
      </c>
      <c r="G503" s="351"/>
      <c r="H503" s="314"/>
    </row>
    <row r="504" spans="1:8" ht="18" x14ac:dyDescent="0.25">
      <c r="A504" s="109"/>
      <c r="B504" s="99"/>
      <c r="C504" s="22"/>
      <c r="D504" s="43"/>
      <c r="E504" s="43"/>
      <c r="F504" s="43"/>
      <c r="G504" s="349"/>
      <c r="H504" s="314"/>
    </row>
    <row r="505" spans="1:8" x14ac:dyDescent="0.25">
      <c r="A505" s="142" t="s">
        <v>161</v>
      </c>
      <c r="B505" s="131" t="s">
        <v>559</v>
      </c>
      <c r="C505" s="132" t="s">
        <v>560</v>
      </c>
      <c r="D505" s="133">
        <v>35000</v>
      </c>
      <c r="E505" s="133">
        <v>35000</v>
      </c>
      <c r="F505" s="133">
        <v>35000</v>
      </c>
      <c r="G505" s="353">
        <f>F505/E505</f>
        <v>1</v>
      </c>
      <c r="H505" s="314"/>
    </row>
    <row r="506" spans="1:8" ht="18" x14ac:dyDescent="0.25">
      <c r="A506" s="145"/>
      <c r="B506" s="14"/>
      <c r="C506" s="22"/>
      <c r="D506" s="35"/>
      <c r="E506" s="35"/>
      <c r="F506" s="13"/>
      <c r="G506" s="349"/>
      <c r="H506" s="314"/>
    </row>
    <row r="507" spans="1:8" x14ac:dyDescent="0.25">
      <c r="A507" s="117"/>
      <c r="B507" s="55">
        <v>38</v>
      </c>
      <c r="C507" s="51" t="s">
        <v>214</v>
      </c>
      <c r="D507" s="48">
        <v>35000</v>
      </c>
      <c r="E507" s="48">
        <v>35000</v>
      </c>
      <c r="F507" s="48">
        <v>35000</v>
      </c>
      <c r="G507" s="356">
        <f>F507/E507</f>
        <v>1</v>
      </c>
      <c r="H507" s="314"/>
    </row>
    <row r="508" spans="1:8" x14ac:dyDescent="0.25">
      <c r="A508" s="141">
        <v>78</v>
      </c>
      <c r="B508" s="11">
        <v>381</v>
      </c>
      <c r="C508" s="22" t="s">
        <v>120</v>
      </c>
      <c r="D508" s="13">
        <v>35000</v>
      </c>
      <c r="E508" s="13">
        <v>35000</v>
      </c>
      <c r="F508" s="13">
        <v>35000</v>
      </c>
      <c r="G508" s="464">
        <f>F508/E508</f>
        <v>1</v>
      </c>
      <c r="H508" s="314"/>
    </row>
    <row r="509" spans="1:8" x14ac:dyDescent="0.25">
      <c r="A509" s="109"/>
      <c r="B509" s="99">
        <v>3811</v>
      </c>
      <c r="C509" s="22" t="s">
        <v>121</v>
      </c>
      <c r="D509" s="43"/>
      <c r="E509" s="43"/>
      <c r="F509" s="43">
        <v>35000</v>
      </c>
      <c r="G509" s="351"/>
      <c r="H509" s="314"/>
    </row>
    <row r="510" spans="1:8" x14ac:dyDescent="0.25">
      <c r="A510" s="632"/>
      <c r="H510" s="314"/>
    </row>
    <row r="511" spans="1:8" x14ac:dyDescent="0.25">
      <c r="H511" s="314"/>
    </row>
    <row r="512" spans="1:8" x14ac:dyDescent="0.25">
      <c r="H512" s="314"/>
    </row>
    <row r="513" spans="8:8" x14ac:dyDescent="0.25">
      <c r="H513" s="314"/>
    </row>
    <row r="514" spans="8:8" x14ac:dyDescent="0.25">
      <c r="H514" s="314"/>
    </row>
    <row r="515" spans="8:8" x14ac:dyDescent="0.25">
      <c r="H515" s="314"/>
    </row>
    <row r="516" spans="8:8" x14ac:dyDescent="0.25">
      <c r="H516" s="314"/>
    </row>
    <row r="517" spans="8:8" x14ac:dyDescent="0.25">
      <c r="H517" s="314"/>
    </row>
    <row r="518" spans="8:8" x14ac:dyDescent="0.25">
      <c r="H518" s="314"/>
    </row>
  </sheetData>
  <mergeCells count="3">
    <mergeCell ref="A1:G1"/>
    <mergeCell ref="A2:G2"/>
    <mergeCell ref="A3:G3"/>
  </mergeCells>
  <printOptions horizontalCentered="1"/>
  <pageMargins left="0.70866141732283472" right="0.70866141732283472" top="0.3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514"/>
  <sheetViews>
    <sheetView topLeftCell="A243" workbookViewId="0">
      <selection activeCell="A227" sqref="A227"/>
    </sheetView>
  </sheetViews>
  <sheetFormatPr defaultRowHeight="15" x14ac:dyDescent="0.25"/>
  <cols>
    <col min="1" max="1" width="13.5703125" style="3" customWidth="1"/>
    <col min="2" max="2" width="9.28515625" style="3" bestFit="1" customWidth="1"/>
    <col min="3" max="3" width="38.140625" style="3" customWidth="1"/>
    <col min="4" max="5" width="19.28515625" style="3" customWidth="1"/>
    <col min="6" max="6" width="18.85546875" style="3" customWidth="1"/>
    <col min="7" max="7" width="11.28515625" style="3" customWidth="1"/>
  </cols>
  <sheetData>
    <row r="1" spans="1:7" x14ac:dyDescent="0.25">
      <c r="A1" s="44" t="s">
        <v>155</v>
      </c>
      <c r="B1" s="195" t="s">
        <v>17</v>
      </c>
      <c r="C1" s="196" t="s">
        <v>156</v>
      </c>
      <c r="D1" s="197" t="s">
        <v>702</v>
      </c>
      <c r="E1" s="197" t="s">
        <v>62</v>
      </c>
      <c r="F1" s="63" t="s">
        <v>703</v>
      </c>
      <c r="G1" s="198" t="s">
        <v>282</v>
      </c>
    </row>
    <row r="2" spans="1:7" x14ac:dyDescent="0.25">
      <c r="A2" s="62">
        <v>1</v>
      </c>
      <c r="B2" s="62">
        <v>2</v>
      </c>
      <c r="C2" s="62">
        <v>3</v>
      </c>
      <c r="D2" s="67">
        <v>4</v>
      </c>
      <c r="E2" s="660" t="s">
        <v>281</v>
      </c>
      <c r="F2" s="661" t="s">
        <v>64</v>
      </c>
      <c r="G2" s="661" t="s">
        <v>65</v>
      </c>
    </row>
    <row r="3" spans="1:7" x14ac:dyDescent="0.25">
      <c r="A3" s="28"/>
      <c r="B3" s="8"/>
      <c r="C3" s="4"/>
      <c r="D3" s="10"/>
      <c r="E3" s="10"/>
      <c r="F3" s="10"/>
      <c r="G3" s="199"/>
    </row>
    <row r="4" spans="1:7" ht="112.5" x14ac:dyDescent="0.3">
      <c r="A4" s="36"/>
      <c r="B4" s="200"/>
      <c r="C4" s="74" t="s">
        <v>286</v>
      </c>
      <c r="D4" s="201">
        <f>D5+D102</f>
        <v>75954000</v>
      </c>
      <c r="E4" s="201">
        <f>E5+E102</f>
        <v>73746000</v>
      </c>
      <c r="F4" s="201">
        <f>F5+F102</f>
        <v>27099843.34</v>
      </c>
      <c r="G4" s="362">
        <f>F4/E4</f>
        <v>0.36747543378623926</v>
      </c>
    </row>
    <row r="5" spans="1:7" ht="33" x14ac:dyDescent="0.25">
      <c r="A5" s="37" t="s">
        <v>157</v>
      </c>
      <c r="B5" s="38" t="s">
        <v>287</v>
      </c>
      <c r="C5" s="39" t="s">
        <v>288</v>
      </c>
      <c r="D5" s="40">
        <f>D7+D47+D78</f>
        <v>10750000</v>
      </c>
      <c r="E5" s="40">
        <f>E7+E47+E78</f>
        <v>10542000</v>
      </c>
      <c r="F5" s="41">
        <f>F7+F47+F78</f>
        <v>6407259.79</v>
      </c>
      <c r="G5" s="42">
        <f>F5/E5</f>
        <v>0.60778408176816545</v>
      </c>
    </row>
    <row r="6" spans="1:7" ht="16.5" x14ac:dyDescent="0.25">
      <c r="A6" s="29"/>
      <c r="B6" s="79"/>
      <c r="C6" s="4"/>
      <c r="D6" s="10"/>
      <c r="E6" s="10"/>
      <c r="F6" s="202"/>
      <c r="G6" s="361"/>
    </row>
    <row r="7" spans="1:7" s="188" customFormat="1" ht="31.5" x14ac:dyDescent="0.25">
      <c r="A7" s="363" t="s">
        <v>159</v>
      </c>
      <c r="B7" s="204">
        <v>1009</v>
      </c>
      <c r="C7" s="205" t="s">
        <v>289</v>
      </c>
      <c r="D7" s="206">
        <f>D9+D17+D23+D29+D35+D41</f>
        <v>5250000</v>
      </c>
      <c r="E7" s="206">
        <f>E9+E17+E23+E29+E35+E41</f>
        <v>5292000</v>
      </c>
      <c r="F7" s="206">
        <f>F9+F17+F23+F29+F35+F41</f>
        <v>4604625.96</v>
      </c>
      <c r="G7" s="376">
        <f>F7/E7</f>
        <v>0.87011072562358271</v>
      </c>
    </row>
    <row r="8" spans="1:7" ht="16.5" x14ac:dyDescent="0.25">
      <c r="A8" s="30"/>
      <c r="B8" s="8"/>
      <c r="C8" s="4"/>
      <c r="D8" s="10"/>
      <c r="E8" s="10"/>
      <c r="F8" s="202"/>
      <c r="G8" s="361"/>
    </row>
    <row r="9" spans="1:7" x14ac:dyDescent="0.25">
      <c r="A9" s="364" t="s">
        <v>161</v>
      </c>
      <c r="B9" s="365" t="s">
        <v>290</v>
      </c>
      <c r="C9" s="366" t="s">
        <v>291</v>
      </c>
      <c r="D9" s="367">
        <f>D11</f>
        <v>1800000</v>
      </c>
      <c r="E9" s="367">
        <f>E11</f>
        <v>1975000</v>
      </c>
      <c r="F9" s="367">
        <f>F11</f>
        <v>1974161.05</v>
      </c>
      <c r="G9" s="377">
        <f>F9/E9</f>
        <v>0.99957521518987347</v>
      </c>
    </row>
    <row r="10" spans="1:7" s="180" customFormat="1" ht="16.5" x14ac:dyDescent="0.25">
      <c r="A10" s="105"/>
      <c r="B10" s="11"/>
      <c r="C10" s="115"/>
      <c r="D10" s="13"/>
      <c r="E10" s="13"/>
      <c r="F10" s="20"/>
      <c r="G10" s="361"/>
    </row>
    <row r="11" spans="1:7" s="180" customFormat="1" ht="12.75" x14ac:dyDescent="0.2">
      <c r="A11" s="368"/>
      <c r="B11" s="369">
        <v>32</v>
      </c>
      <c r="C11" s="370" t="s">
        <v>86</v>
      </c>
      <c r="D11" s="371">
        <f>D12+D14</f>
        <v>1800000</v>
      </c>
      <c r="E11" s="371">
        <f>E12+E14</f>
        <v>1975000</v>
      </c>
      <c r="F11" s="371">
        <f>F12+F14</f>
        <v>1974161.05</v>
      </c>
      <c r="G11" s="378">
        <f>F11/E11</f>
        <v>0.99957521518987347</v>
      </c>
    </row>
    <row r="12" spans="1:7" s="180" customFormat="1" ht="12.75" x14ac:dyDescent="0.2">
      <c r="A12" s="23" t="s">
        <v>422</v>
      </c>
      <c r="B12" s="11">
        <v>322</v>
      </c>
      <c r="C12" s="115" t="s">
        <v>92</v>
      </c>
      <c r="D12" s="13">
        <v>1500000</v>
      </c>
      <c r="E12" s="13">
        <v>1675000</v>
      </c>
      <c r="F12" s="35">
        <v>1674860.54</v>
      </c>
      <c r="G12" s="409">
        <f>F12/E12</f>
        <v>0.99991674029850752</v>
      </c>
    </row>
    <row r="13" spans="1:7" s="180" customFormat="1" ht="12.75" x14ac:dyDescent="0.2">
      <c r="A13" s="23"/>
      <c r="B13" s="99">
        <v>3223</v>
      </c>
      <c r="C13" s="82" t="s">
        <v>95</v>
      </c>
      <c r="D13" s="43"/>
      <c r="E13" s="43"/>
      <c r="F13" s="35">
        <v>1674860.54</v>
      </c>
      <c r="G13" s="409"/>
    </row>
    <row r="14" spans="1:7" s="180" customFormat="1" ht="12.75" x14ac:dyDescent="0.2">
      <c r="A14" s="23" t="s">
        <v>423</v>
      </c>
      <c r="B14" s="11">
        <v>323</v>
      </c>
      <c r="C14" s="12" t="s">
        <v>97</v>
      </c>
      <c r="D14" s="13">
        <v>300000</v>
      </c>
      <c r="E14" s="13">
        <v>300000</v>
      </c>
      <c r="F14" s="35">
        <v>299300.51</v>
      </c>
      <c r="G14" s="409">
        <f>F14/E14</f>
        <v>0.99766836666666669</v>
      </c>
    </row>
    <row r="15" spans="1:7" s="180" customFormat="1" ht="12.75" x14ac:dyDescent="0.2">
      <c r="A15" s="23"/>
      <c r="B15" s="99">
        <v>3232</v>
      </c>
      <c r="C15" s="83" t="s">
        <v>403</v>
      </c>
      <c r="D15" s="43"/>
      <c r="E15" s="43"/>
      <c r="F15" s="35">
        <v>299300.51</v>
      </c>
      <c r="G15" s="379"/>
    </row>
    <row r="16" spans="1:7" s="180" customFormat="1" ht="16.5" x14ac:dyDescent="0.25">
      <c r="A16" s="203"/>
      <c r="B16" s="11"/>
      <c r="C16" s="115"/>
      <c r="D16" s="13"/>
      <c r="E16" s="13"/>
      <c r="F16" s="20"/>
      <c r="G16" s="361"/>
    </row>
    <row r="17" spans="1:7" x14ac:dyDescent="0.25">
      <c r="A17" s="372" t="s">
        <v>161</v>
      </c>
      <c r="B17" s="365" t="s">
        <v>292</v>
      </c>
      <c r="C17" s="373" t="s">
        <v>293</v>
      </c>
      <c r="D17" s="374">
        <f>D19</f>
        <v>1500000</v>
      </c>
      <c r="E17" s="374">
        <v>1425000</v>
      </c>
      <c r="F17" s="367">
        <v>925667.07</v>
      </c>
      <c r="G17" s="377">
        <f>F17/E17</f>
        <v>0.64959092631578941</v>
      </c>
    </row>
    <row r="18" spans="1:7" s="180" customFormat="1" ht="16.5" x14ac:dyDescent="0.25">
      <c r="A18" s="203"/>
      <c r="B18" s="11"/>
      <c r="C18" s="115"/>
      <c r="D18" s="13"/>
      <c r="E18" s="13"/>
      <c r="F18" s="20"/>
      <c r="G18" s="361"/>
    </row>
    <row r="19" spans="1:7" s="180" customFormat="1" ht="12.75" x14ac:dyDescent="0.2">
      <c r="A19" s="375"/>
      <c r="B19" s="369">
        <v>32</v>
      </c>
      <c r="C19" s="370" t="s">
        <v>86</v>
      </c>
      <c r="D19" s="371">
        <v>1500000</v>
      </c>
      <c r="E19" s="371">
        <v>1425000</v>
      </c>
      <c r="F19" s="371">
        <v>925667.07</v>
      </c>
      <c r="G19" s="380">
        <f>F19/E19</f>
        <v>0.64959092631578941</v>
      </c>
    </row>
    <row r="20" spans="1:7" s="180" customFormat="1" ht="12.75" x14ac:dyDescent="0.2">
      <c r="A20" s="23" t="s">
        <v>387</v>
      </c>
      <c r="B20" s="11">
        <v>323</v>
      </c>
      <c r="C20" s="12" t="s">
        <v>97</v>
      </c>
      <c r="D20" s="13">
        <v>1500000</v>
      </c>
      <c r="E20" s="13">
        <v>1425000</v>
      </c>
      <c r="F20" s="35">
        <v>925667.07</v>
      </c>
      <c r="G20" s="409">
        <f>F20/E20</f>
        <v>0.64959092631578941</v>
      </c>
    </row>
    <row r="21" spans="1:7" s="180" customFormat="1" ht="12.75" x14ac:dyDescent="0.2">
      <c r="A21" s="23"/>
      <c r="B21" s="99">
        <v>3232</v>
      </c>
      <c r="C21" s="83" t="s">
        <v>404</v>
      </c>
      <c r="D21" s="43"/>
      <c r="E21" s="43"/>
      <c r="F21" s="35">
        <v>925667.07</v>
      </c>
      <c r="G21" s="379"/>
    </row>
    <row r="22" spans="1:7" s="180" customFormat="1" ht="16.5" x14ac:dyDescent="0.25">
      <c r="A22" s="23"/>
      <c r="B22" s="11"/>
      <c r="C22" s="115"/>
      <c r="D22" s="13"/>
      <c r="E22" s="13"/>
      <c r="F22" s="20"/>
      <c r="G22" s="361"/>
    </row>
    <row r="23" spans="1:7" x14ac:dyDescent="0.25">
      <c r="A23" s="381" t="s">
        <v>161</v>
      </c>
      <c r="B23" s="365" t="s">
        <v>294</v>
      </c>
      <c r="C23" s="373" t="s">
        <v>295</v>
      </c>
      <c r="D23" s="367">
        <v>100000</v>
      </c>
      <c r="E23" s="367">
        <v>95000</v>
      </c>
      <c r="F23" s="367">
        <v>27043.75</v>
      </c>
      <c r="G23" s="377">
        <f>F23/E23</f>
        <v>0.28467105263157894</v>
      </c>
    </row>
    <row r="24" spans="1:7" s="180" customFormat="1" ht="16.5" x14ac:dyDescent="0.25">
      <c r="A24" s="23"/>
      <c r="B24" s="11"/>
      <c r="C24" s="115"/>
      <c r="D24" s="13"/>
      <c r="E24" s="13"/>
      <c r="F24" s="20"/>
      <c r="G24" s="361"/>
    </row>
    <row r="25" spans="1:7" s="180" customFormat="1" ht="12.75" x14ac:dyDescent="0.2">
      <c r="A25" s="382"/>
      <c r="B25" s="369">
        <v>32</v>
      </c>
      <c r="C25" s="370" t="s">
        <v>86</v>
      </c>
      <c r="D25" s="371">
        <v>100000</v>
      </c>
      <c r="E25" s="371">
        <v>95000</v>
      </c>
      <c r="F25" s="371">
        <v>27043.75</v>
      </c>
      <c r="G25" s="380">
        <f>F25/E25</f>
        <v>0.28467105263157894</v>
      </c>
    </row>
    <row r="26" spans="1:7" s="180" customFormat="1" ht="12.75" x14ac:dyDescent="0.2">
      <c r="A26" s="23" t="s">
        <v>439</v>
      </c>
      <c r="B26" s="11">
        <v>323</v>
      </c>
      <c r="C26" s="12" t="s">
        <v>239</v>
      </c>
      <c r="D26" s="116">
        <v>100000</v>
      </c>
      <c r="E26" s="116">
        <v>95000</v>
      </c>
      <c r="F26" s="35">
        <v>27043.75</v>
      </c>
      <c r="G26" s="409">
        <f>F26/E26</f>
        <v>0.28467105263157894</v>
      </c>
    </row>
    <row r="27" spans="1:7" s="180" customFormat="1" ht="12.75" x14ac:dyDescent="0.2">
      <c r="A27" s="23"/>
      <c r="B27" s="99">
        <v>3232</v>
      </c>
      <c r="C27" s="83" t="s">
        <v>210</v>
      </c>
      <c r="D27" s="46"/>
      <c r="E27" s="46"/>
      <c r="F27" s="35">
        <v>27043.75</v>
      </c>
      <c r="G27" s="379"/>
    </row>
    <row r="28" spans="1:7" s="180" customFormat="1" ht="10.5" customHeight="1" x14ac:dyDescent="0.25">
      <c r="A28" s="203"/>
      <c r="B28" s="11"/>
      <c r="C28" s="115"/>
      <c r="D28" s="13"/>
      <c r="E28" s="13"/>
      <c r="F28" s="20"/>
      <c r="G28" s="361"/>
    </row>
    <row r="29" spans="1:7" x14ac:dyDescent="0.25">
      <c r="A29" s="383" t="s">
        <v>161</v>
      </c>
      <c r="B29" s="384" t="s">
        <v>296</v>
      </c>
      <c r="C29" s="385" t="s">
        <v>297</v>
      </c>
      <c r="D29" s="386">
        <v>700000</v>
      </c>
      <c r="E29" s="386">
        <v>704000</v>
      </c>
      <c r="F29" s="386">
        <v>703750</v>
      </c>
      <c r="G29" s="388">
        <f>F29/E29</f>
        <v>0.99964488636363635</v>
      </c>
    </row>
    <row r="30" spans="1:7" s="180" customFormat="1" ht="16.5" x14ac:dyDescent="0.25">
      <c r="A30" s="203"/>
      <c r="B30" s="11"/>
      <c r="C30" s="115"/>
      <c r="D30" s="13"/>
      <c r="E30" s="13"/>
      <c r="F30" s="20"/>
      <c r="G30" s="361"/>
    </row>
    <row r="31" spans="1:7" s="180" customFormat="1" ht="12.75" x14ac:dyDescent="0.2">
      <c r="A31" s="375"/>
      <c r="B31" s="369">
        <v>32</v>
      </c>
      <c r="C31" s="387" t="s">
        <v>86</v>
      </c>
      <c r="D31" s="371">
        <v>700000</v>
      </c>
      <c r="E31" s="371">
        <v>704000</v>
      </c>
      <c r="F31" s="371">
        <v>703750</v>
      </c>
      <c r="G31" s="378">
        <f>F31/E31</f>
        <v>0.99964488636363635</v>
      </c>
    </row>
    <row r="32" spans="1:7" s="180" customFormat="1" ht="12.75" x14ac:dyDescent="0.2">
      <c r="A32" s="23" t="s">
        <v>440</v>
      </c>
      <c r="B32" s="14">
        <v>323</v>
      </c>
      <c r="C32" s="22" t="s">
        <v>97</v>
      </c>
      <c r="D32" s="35">
        <v>700000</v>
      </c>
      <c r="E32" s="35">
        <v>704000</v>
      </c>
      <c r="F32" s="35">
        <v>703750</v>
      </c>
      <c r="G32" s="409">
        <f>F32/E32</f>
        <v>0.99964488636363635</v>
      </c>
    </row>
    <row r="33" spans="1:7" s="180" customFormat="1" ht="12.75" x14ac:dyDescent="0.2">
      <c r="A33" s="203"/>
      <c r="B33" s="14">
        <v>3234</v>
      </c>
      <c r="C33" s="22" t="s">
        <v>100</v>
      </c>
      <c r="D33" s="35"/>
      <c r="E33" s="35"/>
      <c r="F33" s="35">
        <v>703750</v>
      </c>
      <c r="G33" s="379"/>
    </row>
    <row r="34" spans="1:7" s="180" customFormat="1" ht="12" customHeight="1" x14ac:dyDescent="0.25">
      <c r="A34" s="203"/>
      <c r="B34" s="14"/>
      <c r="C34" s="22"/>
      <c r="D34" s="35"/>
      <c r="E34" s="35"/>
      <c r="F34" s="20"/>
      <c r="G34" s="361"/>
    </row>
    <row r="35" spans="1:7" x14ac:dyDescent="0.25">
      <c r="A35" s="383" t="s">
        <v>161</v>
      </c>
      <c r="B35" s="384" t="s">
        <v>298</v>
      </c>
      <c r="C35" s="385" t="s">
        <v>299</v>
      </c>
      <c r="D35" s="386">
        <v>900000</v>
      </c>
      <c r="E35" s="386">
        <v>855000</v>
      </c>
      <c r="F35" s="386">
        <v>774722.84</v>
      </c>
      <c r="G35" s="388">
        <f>F35/E35</f>
        <v>0.90610858479532164</v>
      </c>
    </row>
    <row r="36" spans="1:7" s="180" customFormat="1" ht="16.5" x14ac:dyDescent="0.25">
      <c r="A36" s="203"/>
      <c r="B36" s="14"/>
      <c r="C36" s="22"/>
      <c r="D36" s="35"/>
      <c r="E36" s="35"/>
      <c r="F36" s="20"/>
      <c r="G36" s="361"/>
    </row>
    <row r="37" spans="1:7" s="180" customFormat="1" ht="12.75" x14ac:dyDescent="0.2">
      <c r="A37" s="375"/>
      <c r="B37" s="369">
        <v>32</v>
      </c>
      <c r="C37" s="387" t="s">
        <v>86</v>
      </c>
      <c r="D37" s="371">
        <v>900000</v>
      </c>
      <c r="E37" s="371">
        <v>855000</v>
      </c>
      <c r="F37" s="371">
        <v>774722.84</v>
      </c>
      <c r="G37" s="380">
        <f>F37/E37</f>
        <v>0.90610858479532164</v>
      </c>
    </row>
    <row r="38" spans="1:7" s="180" customFormat="1" ht="12.75" x14ac:dyDescent="0.2">
      <c r="A38" s="23" t="s">
        <v>441</v>
      </c>
      <c r="B38" s="14">
        <v>323</v>
      </c>
      <c r="C38" s="22" t="s">
        <v>97</v>
      </c>
      <c r="D38" s="35">
        <v>900000</v>
      </c>
      <c r="E38" s="35">
        <v>855000</v>
      </c>
      <c r="F38" s="35">
        <v>774722.84</v>
      </c>
      <c r="G38" s="409">
        <f>F38/E38</f>
        <v>0.90610858479532164</v>
      </c>
    </row>
    <row r="39" spans="1:7" s="180" customFormat="1" ht="12.75" x14ac:dyDescent="0.2">
      <c r="A39" s="23"/>
      <c r="B39" s="14">
        <v>3234</v>
      </c>
      <c r="C39" s="22" t="s">
        <v>100</v>
      </c>
      <c r="D39" s="35"/>
      <c r="E39" s="35"/>
      <c r="F39" s="35">
        <v>774722.84</v>
      </c>
      <c r="G39" s="379"/>
    </row>
    <row r="40" spans="1:7" s="180" customFormat="1" ht="16.5" x14ac:dyDescent="0.25">
      <c r="A40" s="203"/>
      <c r="B40" s="14"/>
      <c r="C40" s="22"/>
      <c r="D40" s="35"/>
      <c r="E40" s="35"/>
      <c r="F40" s="20"/>
      <c r="G40" s="361"/>
    </row>
    <row r="41" spans="1:7" x14ac:dyDescent="0.25">
      <c r="A41" s="383" t="s">
        <v>161</v>
      </c>
      <c r="B41" s="384" t="s">
        <v>300</v>
      </c>
      <c r="C41" s="385" t="s">
        <v>301</v>
      </c>
      <c r="D41" s="386">
        <v>250000</v>
      </c>
      <c r="E41" s="386">
        <v>238000</v>
      </c>
      <c r="F41" s="386">
        <v>199281.25</v>
      </c>
      <c r="G41" s="388">
        <f>F41/E41</f>
        <v>0.8373161764705882</v>
      </c>
    </row>
    <row r="42" spans="1:7" s="180" customFormat="1" ht="16.5" x14ac:dyDescent="0.25">
      <c r="A42" s="203"/>
      <c r="B42" s="14"/>
      <c r="C42" s="22"/>
      <c r="D42" s="35"/>
      <c r="E42" s="35"/>
      <c r="F42" s="20"/>
      <c r="G42" s="361"/>
    </row>
    <row r="43" spans="1:7" s="180" customFormat="1" ht="12.75" x14ac:dyDescent="0.2">
      <c r="A43" s="382"/>
      <c r="B43" s="369">
        <v>32</v>
      </c>
      <c r="C43" s="387" t="s">
        <v>86</v>
      </c>
      <c r="D43" s="371">
        <v>250000</v>
      </c>
      <c r="E43" s="371">
        <v>238000</v>
      </c>
      <c r="F43" s="371">
        <v>199281.25</v>
      </c>
      <c r="G43" s="378">
        <f>F43/E43</f>
        <v>0.8373161764705882</v>
      </c>
    </row>
    <row r="44" spans="1:7" s="180" customFormat="1" ht="12.75" x14ac:dyDescent="0.2">
      <c r="A44" s="23" t="s">
        <v>442</v>
      </c>
      <c r="B44" s="14">
        <v>323</v>
      </c>
      <c r="C44" s="22" t="s">
        <v>97</v>
      </c>
      <c r="D44" s="35">
        <v>250000</v>
      </c>
      <c r="E44" s="35">
        <v>238000</v>
      </c>
      <c r="F44" s="35">
        <v>199281.25</v>
      </c>
      <c r="G44" s="409">
        <f>F44/E44</f>
        <v>0.8373161764705882</v>
      </c>
    </row>
    <row r="45" spans="1:7" s="180" customFormat="1" ht="12.75" x14ac:dyDescent="0.2">
      <c r="A45" s="23"/>
      <c r="B45" s="14">
        <v>3234</v>
      </c>
      <c r="C45" s="22" t="s">
        <v>302</v>
      </c>
      <c r="D45" s="35"/>
      <c r="E45" s="35"/>
      <c r="F45" s="35">
        <v>199281.25</v>
      </c>
      <c r="G45" s="379"/>
    </row>
    <row r="46" spans="1:7" s="180" customFormat="1" ht="16.5" x14ac:dyDescent="0.25">
      <c r="A46" s="203"/>
      <c r="B46" s="14"/>
      <c r="C46" s="22"/>
      <c r="D46" s="35"/>
      <c r="E46" s="35"/>
      <c r="F46" s="20"/>
      <c r="G46" s="361"/>
    </row>
    <row r="47" spans="1:7" s="188" customFormat="1" ht="51.75" customHeight="1" x14ac:dyDescent="0.25">
      <c r="A47" s="389" t="s">
        <v>274</v>
      </c>
      <c r="B47" s="390">
        <v>1010</v>
      </c>
      <c r="C47" s="391" t="s">
        <v>303</v>
      </c>
      <c r="D47" s="392">
        <f>D49+D60+D66+D72</f>
        <v>700000</v>
      </c>
      <c r="E47" s="392">
        <f>E49+E60+E66+E72</f>
        <v>690000</v>
      </c>
      <c r="F47" s="392">
        <f>F49+F60+F66+F72</f>
        <v>546421.38</v>
      </c>
      <c r="G47" s="393">
        <f>F47/E47</f>
        <v>0.79191504347826092</v>
      </c>
    </row>
    <row r="48" spans="1:7" ht="16.5" x14ac:dyDescent="0.25">
      <c r="A48" s="32"/>
      <c r="B48" s="14"/>
      <c r="C48" s="22"/>
      <c r="D48" s="35"/>
      <c r="E48" s="308"/>
      <c r="F48" s="202"/>
      <c r="G48" s="361"/>
    </row>
    <row r="49" spans="1:7" ht="26.25" x14ac:dyDescent="0.25">
      <c r="A49" s="383" t="s">
        <v>161</v>
      </c>
      <c r="B49" s="433" t="s">
        <v>304</v>
      </c>
      <c r="C49" s="397" t="s">
        <v>457</v>
      </c>
      <c r="D49" s="475">
        <f>D51</f>
        <v>350000</v>
      </c>
      <c r="E49" s="475">
        <f>E51</f>
        <v>350000</v>
      </c>
      <c r="F49" s="475">
        <f>F51</f>
        <v>349829.47</v>
      </c>
      <c r="G49" s="424">
        <f>F49/E49</f>
        <v>0.99951277142857131</v>
      </c>
    </row>
    <row r="50" spans="1:7" s="180" customFormat="1" ht="16.5" x14ac:dyDescent="0.25">
      <c r="A50" s="203"/>
      <c r="B50" s="14"/>
      <c r="C50" s="22"/>
      <c r="D50" s="35"/>
      <c r="E50" s="35"/>
      <c r="F50" s="20"/>
      <c r="G50" s="361"/>
    </row>
    <row r="51" spans="1:7" s="180" customFormat="1" ht="14.25" customHeight="1" x14ac:dyDescent="0.25">
      <c r="A51" s="375"/>
      <c r="B51" s="369">
        <v>32</v>
      </c>
      <c r="C51" s="387" t="s">
        <v>86</v>
      </c>
      <c r="D51" s="371">
        <f>D52+D57</f>
        <v>350000</v>
      </c>
      <c r="E51" s="371">
        <f>E52+E57</f>
        <v>350000</v>
      </c>
      <c r="F51" s="371">
        <f>F52+F57</f>
        <v>349829.47</v>
      </c>
      <c r="G51" s="394">
        <f>F51/E51</f>
        <v>0.99951277142857131</v>
      </c>
    </row>
    <row r="52" spans="1:7" s="180" customFormat="1" ht="15" customHeight="1" x14ac:dyDescent="0.2">
      <c r="A52" s="23" t="s">
        <v>443</v>
      </c>
      <c r="B52" s="14">
        <v>323</v>
      </c>
      <c r="C52" s="22" t="s">
        <v>97</v>
      </c>
      <c r="D52" s="35">
        <v>200000</v>
      </c>
      <c r="E52" s="35">
        <v>200000</v>
      </c>
      <c r="F52" s="35">
        <f>F53+F54+F55+F56</f>
        <v>199292.94</v>
      </c>
      <c r="G52" s="409">
        <f>F52/E52</f>
        <v>0.99646469999999998</v>
      </c>
    </row>
    <row r="53" spans="1:7" s="180" customFormat="1" ht="15" customHeight="1" x14ac:dyDescent="0.2">
      <c r="A53" s="23"/>
      <c r="B53" s="14">
        <v>3232</v>
      </c>
      <c r="C53" s="22" t="s">
        <v>210</v>
      </c>
      <c r="D53" s="35"/>
      <c r="E53" s="35"/>
      <c r="F53" s="35">
        <v>2352</v>
      </c>
      <c r="G53" s="409"/>
    </row>
    <row r="54" spans="1:7" s="180" customFormat="1" ht="15" customHeight="1" x14ac:dyDescent="0.2">
      <c r="A54" s="23"/>
      <c r="B54" s="14">
        <v>3233</v>
      </c>
      <c r="C54" s="22" t="s">
        <v>99</v>
      </c>
      <c r="D54" s="35"/>
      <c r="E54" s="35"/>
      <c r="F54" s="35">
        <v>13012.5</v>
      </c>
      <c r="G54" s="409"/>
    </row>
    <row r="55" spans="1:7" s="180" customFormat="1" ht="15" customHeight="1" x14ac:dyDescent="0.2">
      <c r="A55" s="23"/>
      <c r="B55" s="14">
        <v>3234</v>
      </c>
      <c r="C55" s="22" t="s">
        <v>100</v>
      </c>
      <c r="D55" s="35"/>
      <c r="E55" s="35"/>
      <c r="F55" s="35">
        <v>135931.03</v>
      </c>
      <c r="G55" s="409"/>
    </row>
    <row r="56" spans="1:7" s="180" customFormat="1" ht="15" customHeight="1" x14ac:dyDescent="0.2">
      <c r="A56" s="23"/>
      <c r="B56" s="14">
        <v>3237</v>
      </c>
      <c r="C56" s="22" t="s">
        <v>101</v>
      </c>
      <c r="D56" s="35"/>
      <c r="E56" s="35"/>
      <c r="F56" s="35">
        <v>47997.41</v>
      </c>
      <c r="G56" s="409"/>
    </row>
    <row r="57" spans="1:7" s="180" customFormat="1" ht="12.75" x14ac:dyDescent="0.2">
      <c r="A57" s="23" t="s">
        <v>444</v>
      </c>
      <c r="B57" s="14">
        <v>329</v>
      </c>
      <c r="C57" s="22" t="s">
        <v>179</v>
      </c>
      <c r="D57" s="35">
        <v>150000</v>
      </c>
      <c r="E57" s="35">
        <v>150000</v>
      </c>
      <c r="F57" s="35">
        <v>150536.53</v>
      </c>
      <c r="G57" s="409">
        <f>F57/E57</f>
        <v>1.0035768666666667</v>
      </c>
    </row>
    <row r="58" spans="1:7" s="180" customFormat="1" ht="12.75" x14ac:dyDescent="0.2">
      <c r="A58" s="23"/>
      <c r="B58" s="14">
        <v>3299</v>
      </c>
      <c r="C58" s="22" t="s">
        <v>108</v>
      </c>
      <c r="D58" s="35"/>
      <c r="E58" s="35"/>
      <c r="F58" s="35">
        <v>150536.53</v>
      </c>
      <c r="G58" s="379"/>
    </row>
    <row r="59" spans="1:7" s="180" customFormat="1" ht="12.75" x14ac:dyDescent="0.2">
      <c r="A59" s="23"/>
      <c r="B59" s="14"/>
      <c r="C59" s="22"/>
      <c r="D59" s="35"/>
      <c r="E59" s="35"/>
      <c r="F59" s="20"/>
      <c r="G59" s="379"/>
    </row>
    <row r="60" spans="1:7" ht="26.25" x14ac:dyDescent="0.25">
      <c r="A60" s="383" t="s">
        <v>161</v>
      </c>
      <c r="B60" s="433" t="s">
        <v>305</v>
      </c>
      <c r="C60" s="397" t="s">
        <v>385</v>
      </c>
      <c r="D60" s="475">
        <v>50000</v>
      </c>
      <c r="E60" s="475">
        <v>48000</v>
      </c>
      <c r="F60" s="475">
        <v>0</v>
      </c>
      <c r="G60" s="424">
        <v>0</v>
      </c>
    </row>
    <row r="61" spans="1:7" s="180" customFormat="1" ht="16.5" x14ac:dyDescent="0.25">
      <c r="A61" s="23"/>
      <c r="B61" s="14"/>
      <c r="C61" s="22"/>
      <c r="D61" s="35"/>
      <c r="E61" s="35"/>
      <c r="F61" s="35"/>
      <c r="G61" s="361"/>
    </row>
    <row r="62" spans="1:7" s="180" customFormat="1" ht="12.75" x14ac:dyDescent="0.2">
      <c r="A62" s="395"/>
      <c r="B62" s="369">
        <v>32</v>
      </c>
      <c r="C62" s="387" t="s">
        <v>86</v>
      </c>
      <c r="D62" s="371">
        <v>50000</v>
      </c>
      <c r="E62" s="371">
        <v>48000</v>
      </c>
      <c r="F62" s="371">
        <v>0</v>
      </c>
      <c r="G62" s="378">
        <v>0</v>
      </c>
    </row>
    <row r="63" spans="1:7" s="180" customFormat="1" ht="12.75" x14ac:dyDescent="0.2">
      <c r="A63" s="23" t="s">
        <v>322</v>
      </c>
      <c r="B63" s="14">
        <v>323</v>
      </c>
      <c r="C63" s="22" t="s">
        <v>97</v>
      </c>
      <c r="D63" s="35">
        <v>50000</v>
      </c>
      <c r="E63" s="35">
        <v>48000</v>
      </c>
      <c r="F63" s="35">
        <v>0</v>
      </c>
      <c r="G63" s="409">
        <v>0</v>
      </c>
    </row>
    <row r="64" spans="1:7" s="180" customFormat="1" ht="12.75" x14ac:dyDescent="0.2">
      <c r="A64" s="23"/>
      <c r="B64" s="14">
        <v>3232</v>
      </c>
      <c r="C64" s="22" t="s">
        <v>210</v>
      </c>
      <c r="D64" s="35"/>
      <c r="E64" s="35"/>
      <c r="F64" s="35">
        <v>0</v>
      </c>
      <c r="G64" s="379"/>
    </row>
    <row r="65" spans="1:7" s="180" customFormat="1" ht="12.75" x14ac:dyDescent="0.2">
      <c r="A65" s="23"/>
      <c r="B65" s="14"/>
      <c r="C65" s="22"/>
      <c r="D65" s="35"/>
      <c r="E65" s="35"/>
      <c r="F65" s="35"/>
      <c r="G65" s="379"/>
    </row>
    <row r="66" spans="1:7" s="180" customFormat="1" ht="25.5" x14ac:dyDescent="0.2">
      <c r="A66" s="383" t="s">
        <v>185</v>
      </c>
      <c r="B66" s="433" t="s">
        <v>306</v>
      </c>
      <c r="C66" s="397" t="s">
        <v>310</v>
      </c>
      <c r="D66" s="475">
        <v>100000</v>
      </c>
      <c r="E66" s="475">
        <v>95000</v>
      </c>
      <c r="F66" s="475">
        <v>0</v>
      </c>
      <c r="G66" s="424">
        <v>0</v>
      </c>
    </row>
    <row r="67" spans="1:7" s="180" customFormat="1" ht="16.5" x14ac:dyDescent="0.25">
      <c r="A67" s="23"/>
      <c r="B67" s="14"/>
      <c r="C67" s="22"/>
      <c r="D67" s="35"/>
      <c r="E67" s="35"/>
      <c r="F67" s="35"/>
      <c r="G67" s="361"/>
    </row>
    <row r="68" spans="1:7" s="180" customFormat="1" ht="12.75" x14ac:dyDescent="0.2">
      <c r="A68" s="395"/>
      <c r="B68" s="369">
        <v>32</v>
      </c>
      <c r="C68" s="387" t="s">
        <v>86</v>
      </c>
      <c r="D68" s="371">
        <v>100000</v>
      </c>
      <c r="E68" s="371">
        <v>95000</v>
      </c>
      <c r="F68" s="371">
        <v>0</v>
      </c>
      <c r="G68" s="378">
        <v>0</v>
      </c>
    </row>
    <row r="69" spans="1:7" s="180" customFormat="1" ht="12.75" x14ac:dyDescent="0.2">
      <c r="A69" s="23" t="s">
        <v>326</v>
      </c>
      <c r="B69" s="14">
        <v>323</v>
      </c>
      <c r="C69" s="22" t="s">
        <v>97</v>
      </c>
      <c r="D69" s="35">
        <v>100000</v>
      </c>
      <c r="E69" s="35">
        <v>95000</v>
      </c>
      <c r="F69" s="35">
        <v>0</v>
      </c>
      <c r="G69" s="409">
        <v>0</v>
      </c>
    </row>
    <row r="70" spans="1:7" s="180" customFormat="1" ht="12.75" x14ac:dyDescent="0.2">
      <c r="A70" s="23"/>
      <c r="B70" s="14">
        <v>3237</v>
      </c>
      <c r="C70" s="22" t="s">
        <v>101</v>
      </c>
      <c r="D70" s="35"/>
      <c r="E70" s="35"/>
      <c r="F70" s="35">
        <v>0</v>
      </c>
      <c r="G70" s="379"/>
    </row>
    <row r="71" spans="1:7" s="180" customFormat="1" ht="12.75" x14ac:dyDescent="0.2">
      <c r="A71" s="23"/>
      <c r="B71" s="14"/>
      <c r="C71" s="22"/>
      <c r="D71" s="35"/>
      <c r="E71" s="35"/>
      <c r="F71" s="35"/>
      <c r="G71" s="379"/>
    </row>
    <row r="72" spans="1:7" s="180" customFormat="1" ht="25.5" x14ac:dyDescent="0.2">
      <c r="A72" s="383" t="s">
        <v>185</v>
      </c>
      <c r="B72" s="433" t="s">
        <v>714</v>
      </c>
      <c r="C72" s="397" t="s">
        <v>738</v>
      </c>
      <c r="D72" s="475">
        <v>200000</v>
      </c>
      <c r="E72" s="475">
        <v>197000</v>
      </c>
      <c r="F72" s="475">
        <v>196591.91</v>
      </c>
      <c r="G72" s="435">
        <f>F72/E72</f>
        <v>0.99792847715736044</v>
      </c>
    </row>
    <row r="73" spans="1:7" s="180" customFormat="1" ht="12.75" x14ac:dyDescent="0.2">
      <c r="A73" s="23"/>
      <c r="B73" s="14"/>
      <c r="C73" s="22"/>
      <c r="D73" s="35"/>
      <c r="E73" s="35"/>
      <c r="F73" s="35"/>
      <c r="G73" s="379"/>
    </row>
    <row r="74" spans="1:7" s="180" customFormat="1" ht="12.75" x14ac:dyDescent="0.2">
      <c r="A74" s="126"/>
      <c r="B74" s="103">
        <v>32</v>
      </c>
      <c r="C74" s="19" t="s">
        <v>86</v>
      </c>
      <c r="D74" s="20">
        <v>200000</v>
      </c>
      <c r="E74" s="20">
        <v>197000</v>
      </c>
      <c r="F74" s="20">
        <v>196591.91</v>
      </c>
      <c r="G74" s="379">
        <f>F74/E74</f>
        <v>0.99792847715736044</v>
      </c>
    </row>
    <row r="75" spans="1:7" s="180" customFormat="1" ht="12.75" x14ac:dyDescent="0.2">
      <c r="A75" s="23" t="s">
        <v>328</v>
      </c>
      <c r="B75" s="14">
        <v>323</v>
      </c>
      <c r="C75" s="22" t="s">
        <v>97</v>
      </c>
      <c r="D75" s="35">
        <v>200000</v>
      </c>
      <c r="E75" s="35">
        <v>197000</v>
      </c>
      <c r="F75" s="35">
        <v>196591.91</v>
      </c>
      <c r="G75" s="379">
        <f>F75/E75</f>
        <v>0.99792847715736044</v>
      </c>
    </row>
    <row r="76" spans="1:7" s="180" customFormat="1" ht="12.75" x14ac:dyDescent="0.2">
      <c r="A76" s="23"/>
      <c r="B76" s="14">
        <v>3232</v>
      </c>
      <c r="C76" s="22" t="s">
        <v>715</v>
      </c>
      <c r="D76" s="35"/>
      <c r="E76" s="35"/>
      <c r="F76" s="35">
        <v>196591.91</v>
      </c>
      <c r="G76" s="379"/>
    </row>
    <row r="77" spans="1:7" s="180" customFormat="1" ht="12.75" x14ac:dyDescent="0.2">
      <c r="A77" s="23"/>
      <c r="B77" s="14"/>
      <c r="C77" s="22"/>
      <c r="D77" s="35"/>
      <c r="E77" s="35"/>
      <c r="F77" s="35"/>
      <c r="G77" s="379"/>
    </row>
    <row r="78" spans="1:7" s="180" customFormat="1" ht="16.5" x14ac:dyDescent="0.25">
      <c r="A78" s="389" t="s">
        <v>274</v>
      </c>
      <c r="B78" s="396">
        <v>1011</v>
      </c>
      <c r="C78" s="391" t="s">
        <v>357</v>
      </c>
      <c r="D78" s="392">
        <f>D80+D86+D91+D97</f>
        <v>4800000</v>
      </c>
      <c r="E78" s="392">
        <f>E80+E86+E91+E97</f>
        <v>4560000</v>
      </c>
      <c r="F78" s="392">
        <f>F80+F86+F91+F97</f>
        <v>1256212.45</v>
      </c>
      <c r="G78" s="393">
        <f>F78/E78</f>
        <v>0.27548518640350877</v>
      </c>
    </row>
    <row r="79" spans="1:7" s="180" customFormat="1" ht="16.5" x14ac:dyDescent="0.25">
      <c r="A79" s="31"/>
      <c r="B79" s="14"/>
      <c r="C79" s="22"/>
      <c r="D79" s="35"/>
      <c r="E79" s="35"/>
      <c r="F79" s="202"/>
      <c r="G79" s="361"/>
    </row>
    <row r="80" spans="1:7" s="180" customFormat="1" ht="25.5" x14ac:dyDescent="0.2">
      <c r="A80" s="383" t="s">
        <v>185</v>
      </c>
      <c r="B80" s="433" t="s">
        <v>306</v>
      </c>
      <c r="C80" s="397" t="s">
        <v>307</v>
      </c>
      <c r="D80" s="475">
        <v>2000000</v>
      </c>
      <c r="E80" s="475">
        <v>1900000</v>
      </c>
      <c r="F80" s="475">
        <v>114664.56</v>
      </c>
      <c r="G80" s="424">
        <f>F80/E80</f>
        <v>6.0349768421052628E-2</v>
      </c>
    </row>
    <row r="81" spans="1:7" s="180" customFormat="1" ht="16.5" x14ac:dyDescent="0.25">
      <c r="A81" s="203"/>
      <c r="B81" s="14"/>
      <c r="C81" s="22"/>
      <c r="D81" s="35"/>
      <c r="E81" s="35"/>
      <c r="F81" s="20"/>
      <c r="G81" s="361"/>
    </row>
    <row r="82" spans="1:7" s="180" customFormat="1" ht="25.5" x14ac:dyDescent="0.2">
      <c r="A82" s="382"/>
      <c r="B82" s="369">
        <v>42</v>
      </c>
      <c r="C82" s="387" t="s">
        <v>308</v>
      </c>
      <c r="D82" s="371">
        <v>2000000</v>
      </c>
      <c r="E82" s="371">
        <v>1900000</v>
      </c>
      <c r="F82" s="371">
        <v>114664.56</v>
      </c>
      <c r="G82" s="378">
        <f>F82/E82</f>
        <v>6.0349768421052628E-2</v>
      </c>
    </row>
    <row r="83" spans="1:7" s="194" customFormat="1" ht="15.75" x14ac:dyDescent="0.25">
      <c r="A83" s="23" t="s">
        <v>332</v>
      </c>
      <c r="B83" s="14">
        <v>421</v>
      </c>
      <c r="C83" s="22" t="s">
        <v>131</v>
      </c>
      <c r="D83" s="35">
        <v>2000000</v>
      </c>
      <c r="E83" s="35">
        <v>1900000</v>
      </c>
      <c r="F83" s="35">
        <v>114664.56</v>
      </c>
      <c r="G83" s="409">
        <f>F83/E83</f>
        <v>6.0349768421052628E-2</v>
      </c>
    </row>
    <row r="84" spans="1:7" x14ac:dyDescent="0.25">
      <c r="A84" s="23"/>
      <c r="B84" s="47">
        <v>4214</v>
      </c>
      <c r="C84" s="208" t="s">
        <v>134</v>
      </c>
      <c r="D84" s="35"/>
      <c r="E84" s="35"/>
      <c r="F84" s="35">
        <v>114664.56</v>
      </c>
      <c r="G84" s="379"/>
    </row>
    <row r="85" spans="1:7" x14ac:dyDescent="0.25">
      <c r="A85" s="23"/>
      <c r="B85" s="47"/>
      <c r="C85" s="208"/>
      <c r="D85" s="35"/>
      <c r="E85" s="35"/>
      <c r="F85" s="35"/>
      <c r="G85" s="379"/>
    </row>
    <row r="86" spans="1:7" s="180" customFormat="1" ht="12.75" x14ac:dyDescent="0.2">
      <c r="A86" s="397" t="s">
        <v>185</v>
      </c>
      <c r="B86" s="397" t="s">
        <v>319</v>
      </c>
      <c r="C86" s="397" t="s">
        <v>309</v>
      </c>
      <c r="D86" s="411">
        <v>300000</v>
      </c>
      <c r="E86" s="411">
        <v>285000</v>
      </c>
      <c r="F86" s="411">
        <v>0</v>
      </c>
      <c r="G86" s="424">
        <v>0</v>
      </c>
    </row>
    <row r="87" spans="1:7" s="180" customFormat="1" ht="16.5" x14ac:dyDescent="0.25">
      <c r="A87" s="105"/>
      <c r="B87" s="11"/>
      <c r="C87" s="115"/>
      <c r="D87" s="13"/>
      <c r="E87" s="13"/>
      <c r="F87" s="13"/>
      <c r="G87" s="361"/>
    </row>
    <row r="88" spans="1:7" s="180" customFormat="1" ht="25.5" x14ac:dyDescent="0.2">
      <c r="A88" s="387"/>
      <c r="B88" s="398">
        <v>42</v>
      </c>
      <c r="C88" s="387" t="s">
        <v>243</v>
      </c>
      <c r="D88" s="399">
        <v>300000</v>
      </c>
      <c r="E88" s="399">
        <v>285000</v>
      </c>
      <c r="F88" s="399">
        <v>0</v>
      </c>
      <c r="G88" s="378">
        <v>0</v>
      </c>
    </row>
    <row r="89" spans="1:7" s="180" customFormat="1" ht="12.75" x14ac:dyDescent="0.2">
      <c r="A89" s="33">
        <v>96</v>
      </c>
      <c r="B89" s="11">
        <v>422</v>
      </c>
      <c r="C89" s="12" t="s">
        <v>135</v>
      </c>
      <c r="D89" s="13">
        <v>300000</v>
      </c>
      <c r="E89" s="13">
        <v>285000</v>
      </c>
      <c r="F89" s="13">
        <v>0</v>
      </c>
      <c r="G89" s="409">
        <v>0</v>
      </c>
    </row>
    <row r="90" spans="1:7" s="180" customFormat="1" ht="16.5" x14ac:dyDescent="0.25">
      <c r="A90" s="105"/>
      <c r="B90" s="11"/>
      <c r="C90" s="115"/>
      <c r="D90" s="13"/>
      <c r="E90" s="13"/>
      <c r="F90" s="13"/>
      <c r="G90" s="361"/>
    </row>
    <row r="91" spans="1:7" s="180" customFormat="1" ht="25.5" x14ac:dyDescent="0.2">
      <c r="A91" s="383" t="s">
        <v>185</v>
      </c>
      <c r="B91" s="433" t="s">
        <v>320</v>
      </c>
      <c r="C91" s="397" t="s">
        <v>358</v>
      </c>
      <c r="D91" s="475">
        <v>2500000</v>
      </c>
      <c r="E91" s="475">
        <v>2375000</v>
      </c>
      <c r="F91" s="475">
        <v>1141547.8899999999</v>
      </c>
      <c r="G91" s="424">
        <f>F91/E91</f>
        <v>0.48065174315789472</v>
      </c>
    </row>
    <row r="92" spans="1:7" s="180" customFormat="1" ht="16.5" x14ac:dyDescent="0.25">
      <c r="A92" s="203"/>
      <c r="B92" s="14"/>
      <c r="C92" s="22"/>
      <c r="D92" s="35"/>
      <c r="E92" s="35"/>
      <c r="F92" s="20"/>
      <c r="G92" s="361"/>
    </row>
    <row r="93" spans="1:7" s="180" customFormat="1" ht="25.5" x14ac:dyDescent="0.2">
      <c r="A93" s="382"/>
      <c r="B93" s="369">
        <v>42</v>
      </c>
      <c r="C93" s="387" t="s">
        <v>243</v>
      </c>
      <c r="D93" s="371">
        <v>2500000</v>
      </c>
      <c r="E93" s="371">
        <v>2375000</v>
      </c>
      <c r="F93" s="371">
        <v>1141547.8899999999</v>
      </c>
      <c r="G93" s="380">
        <f>F93/E93</f>
        <v>0.48065174315789472</v>
      </c>
    </row>
    <row r="94" spans="1:7" s="180" customFormat="1" ht="12.75" x14ac:dyDescent="0.2">
      <c r="A94" s="23" t="s">
        <v>582</v>
      </c>
      <c r="B94" s="14">
        <v>421</v>
      </c>
      <c r="C94" s="22" t="s">
        <v>131</v>
      </c>
      <c r="D94" s="35">
        <v>2500000</v>
      </c>
      <c r="E94" s="35">
        <v>2375000</v>
      </c>
      <c r="F94" s="35">
        <v>1141547.8899999999</v>
      </c>
      <c r="G94" s="409">
        <f>F94/E94</f>
        <v>0.48065174315789472</v>
      </c>
    </row>
    <row r="95" spans="1:7" s="180" customFormat="1" ht="16.5" x14ac:dyDescent="0.25">
      <c r="A95" s="23"/>
      <c r="B95" s="14">
        <v>4214</v>
      </c>
      <c r="C95" s="22" t="s">
        <v>134</v>
      </c>
      <c r="D95" s="35"/>
      <c r="E95" s="35"/>
      <c r="F95" s="35">
        <v>1141547.8899999999</v>
      </c>
      <c r="G95" s="361"/>
    </row>
    <row r="96" spans="1:7" s="180" customFormat="1" ht="16.5" x14ac:dyDescent="0.25">
      <c r="A96" s="23"/>
      <c r="B96" s="14"/>
      <c r="C96" s="22"/>
      <c r="D96" s="35"/>
      <c r="E96" s="35"/>
      <c r="F96" s="35"/>
      <c r="G96" s="361"/>
    </row>
    <row r="97" spans="1:46" x14ac:dyDescent="0.25">
      <c r="A97" s="383" t="s">
        <v>185</v>
      </c>
      <c r="B97" s="433" t="s">
        <v>458</v>
      </c>
      <c r="C97" s="397" t="s">
        <v>459</v>
      </c>
      <c r="D97" s="475">
        <v>0</v>
      </c>
      <c r="E97" s="475">
        <v>0</v>
      </c>
      <c r="F97" s="475">
        <v>0</v>
      </c>
      <c r="G97" s="424">
        <v>0</v>
      </c>
    </row>
    <row r="98" spans="1:46" s="180" customFormat="1" ht="16.5" x14ac:dyDescent="0.25">
      <c r="A98" s="203"/>
      <c r="B98" s="14"/>
      <c r="C98" s="22"/>
      <c r="D98" s="35"/>
      <c r="E98" s="35"/>
      <c r="F98" s="20"/>
      <c r="G98" s="361"/>
    </row>
    <row r="99" spans="1:46" s="180" customFormat="1" ht="25.5" x14ac:dyDescent="0.2">
      <c r="A99" s="382"/>
      <c r="B99" s="369">
        <v>42</v>
      </c>
      <c r="C99" s="387" t="s">
        <v>243</v>
      </c>
      <c r="D99" s="371">
        <v>0</v>
      </c>
      <c r="E99" s="371">
        <v>0</v>
      </c>
      <c r="F99" s="371">
        <v>0</v>
      </c>
      <c r="G99" s="378">
        <v>0</v>
      </c>
    </row>
    <row r="100" spans="1:46" s="180" customFormat="1" ht="12.75" x14ac:dyDescent="0.2">
      <c r="A100" s="23" t="s">
        <v>583</v>
      </c>
      <c r="B100" s="14">
        <v>426</v>
      </c>
      <c r="C100" s="22" t="s">
        <v>460</v>
      </c>
      <c r="D100" s="35">
        <v>0</v>
      </c>
      <c r="E100" s="35">
        <v>0</v>
      </c>
      <c r="F100" s="35">
        <v>0</v>
      </c>
      <c r="G100" s="409">
        <v>0</v>
      </c>
    </row>
    <row r="101" spans="1:46" ht="16.5" x14ac:dyDescent="0.25">
      <c r="A101" s="28"/>
      <c r="B101" s="8"/>
      <c r="C101" s="4"/>
      <c r="D101" s="4"/>
      <c r="E101" s="4"/>
      <c r="F101" s="10"/>
      <c r="G101" s="361"/>
    </row>
    <row r="102" spans="1:46" ht="49.5" x14ac:dyDescent="0.25">
      <c r="A102" s="37" t="s">
        <v>196</v>
      </c>
      <c r="B102" s="38" t="s">
        <v>311</v>
      </c>
      <c r="C102" s="39" t="s">
        <v>312</v>
      </c>
      <c r="D102" s="40">
        <f>D103+D300+D314</f>
        <v>65204000</v>
      </c>
      <c r="E102" s="40">
        <f>E103+E300+E314</f>
        <v>63204000</v>
      </c>
      <c r="F102" s="41">
        <f>F103+F300+F314</f>
        <v>20692583.550000001</v>
      </c>
      <c r="G102" s="42">
        <f>F102/E102</f>
        <v>0.32739357556483767</v>
      </c>
    </row>
    <row r="103" spans="1:46" s="188" customFormat="1" ht="47.25" x14ac:dyDescent="0.25">
      <c r="A103" s="400" t="s">
        <v>159</v>
      </c>
      <c r="B103" s="396">
        <v>1012</v>
      </c>
      <c r="C103" s="391" t="s">
        <v>313</v>
      </c>
      <c r="D103" s="614">
        <f>D105+D123+D129+D139+D147+D155+D161+D167+D172+D178+D187+D197+D202+D208+D213+D219+D228+D237+D243+D251+D257+D263+D268+D273+D279+D284+D289+D295</f>
        <v>17420000</v>
      </c>
      <c r="E103" s="392">
        <f>E105+E123+E129+E139+E147+E155+E161+E167+E172+E178+E187+E197+E202+E208+E213+E219+E228+E237+E243+E251+E257+E263+E268+E273+E279+E284+E289+E295</f>
        <v>19535000</v>
      </c>
      <c r="F103" s="614">
        <f>F105+F123+F129+F139+F147+F155+F161+F167+F172+F178+F187+F197+F202+F208+F213+F219+F228+F237+F243+F251+F257+F263+F268+F273+F279+F284+F289+F295</f>
        <v>11608220.640000001</v>
      </c>
      <c r="G103" s="402">
        <f>F103/E103</f>
        <v>0.59422680522139748</v>
      </c>
    </row>
    <row r="104" spans="1:46" ht="16.5" x14ac:dyDescent="0.25">
      <c r="A104" s="33"/>
      <c r="B104" s="8"/>
      <c r="C104" s="105"/>
      <c r="D104" s="10"/>
      <c r="E104" s="10"/>
      <c r="F104" s="10"/>
      <c r="G104" s="361"/>
    </row>
    <row r="105" spans="1:46" s="216" customFormat="1" x14ac:dyDescent="0.25">
      <c r="A105" s="401" t="s">
        <v>161</v>
      </c>
      <c r="B105" s="410" t="s">
        <v>386</v>
      </c>
      <c r="C105" s="397" t="s">
        <v>314</v>
      </c>
      <c r="D105" s="411">
        <f>D107+D118</f>
        <v>400000</v>
      </c>
      <c r="E105" s="411">
        <f>E107+E118</f>
        <v>805000</v>
      </c>
      <c r="F105" s="475">
        <f>F107+F118</f>
        <v>678080.42</v>
      </c>
      <c r="G105" s="424">
        <f>F105/E105</f>
        <v>0.84233592546583858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</row>
    <row r="106" spans="1:46" s="180" customFormat="1" ht="16.5" x14ac:dyDescent="0.25">
      <c r="A106" s="33"/>
      <c r="B106" s="11"/>
      <c r="C106" s="105"/>
      <c r="D106" s="13"/>
      <c r="E106" s="13"/>
      <c r="F106" s="13"/>
      <c r="G106" s="361"/>
    </row>
    <row r="107" spans="1:46" s="180" customFormat="1" ht="12.75" x14ac:dyDescent="0.2">
      <c r="A107" s="403"/>
      <c r="B107" s="369">
        <v>32</v>
      </c>
      <c r="C107" s="370" t="s">
        <v>86</v>
      </c>
      <c r="D107" s="371">
        <f>D108+D114</f>
        <v>400000</v>
      </c>
      <c r="E107" s="371">
        <f>E108+E114</f>
        <v>465000</v>
      </c>
      <c r="F107" s="371">
        <f>F108+F114</f>
        <v>338425.42000000004</v>
      </c>
      <c r="G107" s="378">
        <f>F107/E107</f>
        <v>0.72779660215053776</v>
      </c>
    </row>
    <row r="108" spans="1:46" s="180" customFormat="1" ht="12.75" x14ac:dyDescent="0.2">
      <c r="A108" s="23" t="s">
        <v>461</v>
      </c>
      <c r="B108" s="11">
        <v>323</v>
      </c>
      <c r="C108" s="22" t="s">
        <v>97</v>
      </c>
      <c r="D108" s="13">
        <v>350000</v>
      </c>
      <c r="E108" s="13">
        <v>333000</v>
      </c>
      <c r="F108" s="13">
        <f>F109+F110+F111+F112+F113</f>
        <v>206658.48</v>
      </c>
      <c r="G108" s="409">
        <f>F108/E108</f>
        <v>0.62059603603603608</v>
      </c>
    </row>
    <row r="109" spans="1:46" s="180" customFormat="1" ht="12.75" x14ac:dyDescent="0.2">
      <c r="A109" s="23"/>
      <c r="B109" s="11">
        <v>3232</v>
      </c>
      <c r="C109" s="22" t="s">
        <v>419</v>
      </c>
      <c r="D109" s="13"/>
      <c r="E109" s="13"/>
      <c r="F109" s="13">
        <v>0</v>
      </c>
      <c r="G109" s="379"/>
    </row>
    <row r="110" spans="1:46" s="180" customFormat="1" ht="18.75" customHeight="1" x14ac:dyDescent="0.2">
      <c r="A110" s="23"/>
      <c r="B110" s="99">
        <v>3233</v>
      </c>
      <c r="C110" s="22" t="s">
        <v>99</v>
      </c>
      <c r="D110" s="43"/>
      <c r="E110" s="43"/>
      <c r="F110" s="43">
        <v>61705</v>
      </c>
      <c r="G110" s="379"/>
    </row>
    <row r="111" spans="1:46" s="180" customFormat="1" ht="12.75" x14ac:dyDescent="0.2">
      <c r="A111" s="23"/>
      <c r="B111" s="99">
        <v>3237</v>
      </c>
      <c r="C111" s="22" t="s">
        <v>335</v>
      </c>
      <c r="D111" s="43"/>
      <c r="E111" s="43"/>
      <c r="F111" s="43">
        <v>144328.48000000001</v>
      </c>
      <c r="G111" s="379"/>
    </row>
    <row r="112" spans="1:46" s="180" customFormat="1" ht="12.75" x14ac:dyDescent="0.2">
      <c r="A112" s="23"/>
      <c r="B112" s="99">
        <v>3238</v>
      </c>
      <c r="C112" s="22" t="s">
        <v>102</v>
      </c>
      <c r="D112" s="43"/>
      <c r="E112" s="43"/>
      <c r="F112" s="43">
        <v>0</v>
      </c>
      <c r="G112" s="379"/>
    </row>
    <row r="113" spans="1:7" s="180" customFormat="1" ht="12.75" x14ac:dyDescent="0.2">
      <c r="A113" s="23"/>
      <c r="B113" s="99">
        <v>3239</v>
      </c>
      <c r="C113" s="22" t="s">
        <v>103</v>
      </c>
      <c r="D113" s="43"/>
      <c r="E113" s="43"/>
      <c r="F113" s="43">
        <v>625</v>
      </c>
      <c r="G113" s="379"/>
    </row>
    <row r="114" spans="1:7" s="180" customFormat="1" ht="12.75" x14ac:dyDescent="0.2">
      <c r="A114" s="23" t="s">
        <v>462</v>
      </c>
      <c r="B114" s="11">
        <v>329</v>
      </c>
      <c r="C114" s="22" t="s">
        <v>179</v>
      </c>
      <c r="D114" s="13">
        <v>50000</v>
      </c>
      <c r="E114" s="13">
        <v>132000</v>
      </c>
      <c r="F114" s="13">
        <f>F115+F116</f>
        <v>131766.94</v>
      </c>
      <c r="G114" s="409">
        <f>F114/E114</f>
        <v>0.99823439393939395</v>
      </c>
    </row>
    <row r="115" spans="1:7" s="180" customFormat="1" ht="12.75" x14ac:dyDescent="0.2">
      <c r="A115" s="23"/>
      <c r="B115" s="99">
        <v>3295</v>
      </c>
      <c r="C115" s="22" t="s">
        <v>180</v>
      </c>
      <c r="D115" s="43"/>
      <c r="E115" s="43"/>
      <c r="F115" s="43">
        <v>20325</v>
      </c>
      <c r="G115" s="379"/>
    </row>
    <row r="116" spans="1:7" s="180" customFormat="1" ht="12.75" x14ac:dyDescent="0.2">
      <c r="A116" s="23"/>
      <c r="B116" s="99">
        <v>3299</v>
      </c>
      <c r="C116" s="22" t="s">
        <v>108</v>
      </c>
      <c r="D116" s="43"/>
      <c r="E116" s="43"/>
      <c r="F116" s="43">
        <v>111441.94</v>
      </c>
      <c r="G116" s="379"/>
    </row>
    <row r="117" spans="1:7" s="180" customFormat="1" ht="12.75" x14ac:dyDescent="0.2">
      <c r="A117" s="23"/>
      <c r="B117" s="99"/>
      <c r="C117" s="22"/>
      <c r="D117" s="43"/>
      <c r="E117" s="43"/>
      <c r="F117" s="43"/>
      <c r="G117" s="379"/>
    </row>
    <row r="118" spans="1:7" s="180" customFormat="1" ht="12.75" x14ac:dyDescent="0.2">
      <c r="A118" s="395"/>
      <c r="B118" s="472">
        <v>38</v>
      </c>
      <c r="C118" s="387" t="s">
        <v>214</v>
      </c>
      <c r="D118" s="408">
        <v>0</v>
      </c>
      <c r="E118" s="408">
        <v>340000</v>
      </c>
      <c r="F118" s="408">
        <v>339655</v>
      </c>
      <c r="G118" s="378">
        <f>F118/E118</f>
        <v>0.99898529411764703</v>
      </c>
    </row>
    <row r="119" spans="1:7" s="180" customFormat="1" ht="12.75" x14ac:dyDescent="0.2">
      <c r="A119" s="23"/>
      <c r="B119" s="99">
        <v>383</v>
      </c>
      <c r="C119" s="22" t="s">
        <v>716</v>
      </c>
      <c r="D119" s="43">
        <v>0</v>
      </c>
      <c r="E119" s="43">
        <v>340000</v>
      </c>
      <c r="F119" s="43">
        <v>339655</v>
      </c>
      <c r="G119" s="379">
        <f>F119/E119</f>
        <v>0.99898529411764703</v>
      </c>
    </row>
    <row r="120" spans="1:7" s="180" customFormat="1" ht="12.75" x14ac:dyDescent="0.2">
      <c r="A120" s="23"/>
      <c r="B120" s="99">
        <v>3831</v>
      </c>
      <c r="C120" s="22" t="s">
        <v>717</v>
      </c>
      <c r="D120" s="43"/>
      <c r="E120" s="43"/>
      <c r="F120" s="43">
        <v>339655</v>
      </c>
      <c r="G120" s="379"/>
    </row>
    <row r="121" spans="1:7" s="180" customFormat="1" ht="12.75" x14ac:dyDescent="0.2">
      <c r="A121" s="23"/>
      <c r="B121" s="99"/>
      <c r="C121" s="22"/>
      <c r="D121" s="43"/>
      <c r="E121" s="43"/>
      <c r="F121" s="43"/>
      <c r="G121" s="379"/>
    </row>
    <row r="122" spans="1:7" s="180" customFormat="1" ht="12.75" x14ac:dyDescent="0.2">
      <c r="A122" s="23"/>
      <c r="B122" s="99"/>
      <c r="C122" s="22"/>
      <c r="D122" s="43"/>
      <c r="E122" s="43"/>
      <c r="F122" s="43"/>
      <c r="G122" s="379"/>
    </row>
    <row r="123" spans="1:7" x14ac:dyDescent="0.25">
      <c r="A123" s="383" t="s">
        <v>161</v>
      </c>
      <c r="B123" s="433" t="s">
        <v>718</v>
      </c>
      <c r="C123" s="397" t="s">
        <v>360</v>
      </c>
      <c r="D123" s="411">
        <v>200000</v>
      </c>
      <c r="E123" s="411">
        <v>232000</v>
      </c>
      <c r="F123" s="475">
        <v>231642</v>
      </c>
      <c r="G123" s="424">
        <f>F123/E123</f>
        <v>0.99845689655172409</v>
      </c>
    </row>
    <row r="124" spans="1:7" s="180" customFormat="1" ht="16.5" x14ac:dyDescent="0.25">
      <c r="A124" s="23"/>
      <c r="B124" s="11"/>
      <c r="C124" s="105"/>
      <c r="D124" s="13"/>
      <c r="E124" s="13"/>
      <c r="F124" s="13"/>
      <c r="G124" s="361"/>
    </row>
    <row r="125" spans="1:7" s="180" customFormat="1" ht="12.75" x14ac:dyDescent="0.2">
      <c r="A125" s="404"/>
      <c r="B125" s="369">
        <v>32</v>
      </c>
      <c r="C125" s="370" t="s">
        <v>86</v>
      </c>
      <c r="D125" s="371">
        <v>200000</v>
      </c>
      <c r="E125" s="371">
        <v>232000</v>
      </c>
      <c r="F125" s="371">
        <v>231642</v>
      </c>
      <c r="G125" s="378">
        <f>F125/E125</f>
        <v>0.99845689655172409</v>
      </c>
    </row>
    <row r="126" spans="1:7" s="180" customFormat="1" ht="12.75" x14ac:dyDescent="0.2">
      <c r="A126" s="24" t="s">
        <v>463</v>
      </c>
      <c r="B126" s="25">
        <v>323</v>
      </c>
      <c r="C126" s="22" t="s">
        <v>97</v>
      </c>
      <c r="D126" s="26">
        <v>200000</v>
      </c>
      <c r="E126" s="26">
        <v>232000</v>
      </c>
      <c r="F126" s="13">
        <v>231642</v>
      </c>
      <c r="G126" s="409">
        <f>F126/E126</f>
        <v>0.99845689655172409</v>
      </c>
    </row>
    <row r="127" spans="1:7" s="180" customFormat="1" ht="12.75" x14ac:dyDescent="0.2">
      <c r="A127" s="24"/>
      <c r="B127" s="25">
        <v>3237</v>
      </c>
      <c r="C127" s="22" t="s">
        <v>101</v>
      </c>
      <c r="D127" s="26"/>
      <c r="E127" s="26"/>
      <c r="F127" s="43">
        <v>231642</v>
      </c>
      <c r="G127" s="379"/>
    </row>
    <row r="128" spans="1:7" s="180" customFormat="1" ht="12.75" x14ac:dyDescent="0.2">
      <c r="A128" s="24"/>
      <c r="B128" s="25"/>
      <c r="C128" s="22"/>
      <c r="D128" s="26"/>
      <c r="E128" s="26"/>
      <c r="F128" s="43"/>
      <c r="G128" s="379"/>
    </row>
    <row r="129" spans="1:7" x14ac:dyDescent="0.25">
      <c r="A129" s="405" t="s">
        <v>161</v>
      </c>
      <c r="B129" s="410" t="s">
        <v>359</v>
      </c>
      <c r="C129" s="397" t="s">
        <v>315</v>
      </c>
      <c r="D129" s="411">
        <f>D131</f>
        <v>860000</v>
      </c>
      <c r="E129" s="411">
        <f>E131</f>
        <v>840000</v>
      </c>
      <c r="F129" s="605">
        <f>F131</f>
        <v>839056.57</v>
      </c>
      <c r="G129" s="424">
        <f>F129/E129</f>
        <v>0.99887686904761896</v>
      </c>
    </row>
    <row r="130" spans="1:7" s="180" customFormat="1" ht="16.5" x14ac:dyDescent="0.25">
      <c r="A130" s="24"/>
      <c r="B130" s="25"/>
      <c r="C130" s="22"/>
      <c r="D130" s="26"/>
      <c r="E130" s="26"/>
      <c r="F130" s="43"/>
      <c r="G130" s="361"/>
    </row>
    <row r="131" spans="1:7" s="180" customFormat="1" ht="14.25" customHeight="1" x14ac:dyDescent="0.2">
      <c r="A131" s="407"/>
      <c r="B131" s="398">
        <v>35</v>
      </c>
      <c r="C131" s="387" t="s">
        <v>114</v>
      </c>
      <c r="D131" s="399">
        <f>D132+D134+D136</f>
        <v>860000</v>
      </c>
      <c r="E131" s="399">
        <f>E132+E134+E136</f>
        <v>840000</v>
      </c>
      <c r="F131" s="408">
        <f>F132+F134+F136</f>
        <v>839056.57</v>
      </c>
      <c r="G131" s="378">
        <f>F131/E131</f>
        <v>0.99887686904761896</v>
      </c>
    </row>
    <row r="132" spans="1:7" s="180" customFormat="1" ht="25.5" x14ac:dyDescent="0.2">
      <c r="A132" s="24" t="s">
        <v>464</v>
      </c>
      <c r="B132" s="25">
        <v>351</v>
      </c>
      <c r="C132" s="22" t="s">
        <v>115</v>
      </c>
      <c r="D132" s="26">
        <v>90000</v>
      </c>
      <c r="E132" s="26">
        <v>90000</v>
      </c>
      <c r="F132" s="43">
        <v>90000</v>
      </c>
      <c r="G132" s="409">
        <f>F132/E132</f>
        <v>1</v>
      </c>
    </row>
    <row r="133" spans="1:7" s="180" customFormat="1" ht="25.5" x14ac:dyDescent="0.2">
      <c r="A133" s="24"/>
      <c r="B133" s="25">
        <v>3512</v>
      </c>
      <c r="C133" s="22" t="s">
        <v>420</v>
      </c>
      <c r="D133" s="26"/>
      <c r="E133" s="26"/>
      <c r="F133" s="43">
        <v>90000</v>
      </c>
      <c r="G133" s="409"/>
    </row>
    <row r="134" spans="1:7" s="180" customFormat="1" ht="25.5" x14ac:dyDescent="0.2">
      <c r="A134" s="24" t="s">
        <v>465</v>
      </c>
      <c r="B134" s="25">
        <v>352</v>
      </c>
      <c r="C134" s="22" t="s">
        <v>421</v>
      </c>
      <c r="D134" s="26">
        <v>700000</v>
      </c>
      <c r="E134" s="26">
        <v>680000</v>
      </c>
      <c r="F134" s="43">
        <v>679056.57</v>
      </c>
      <c r="G134" s="409">
        <f>F134/E134</f>
        <v>0.99861260294117637</v>
      </c>
    </row>
    <row r="135" spans="1:7" s="180" customFormat="1" ht="12.75" x14ac:dyDescent="0.2">
      <c r="A135" s="24"/>
      <c r="B135" s="25">
        <v>3523</v>
      </c>
      <c r="C135" s="22" t="s">
        <v>378</v>
      </c>
      <c r="D135" s="26"/>
      <c r="E135" s="26"/>
      <c r="F135" s="43">
        <v>679056.57</v>
      </c>
      <c r="G135" s="409"/>
    </row>
    <row r="136" spans="1:7" s="180" customFormat="1" ht="25.5" x14ac:dyDescent="0.2">
      <c r="A136" s="24" t="s">
        <v>584</v>
      </c>
      <c r="B136" s="25">
        <v>352</v>
      </c>
      <c r="C136" s="22" t="s">
        <v>362</v>
      </c>
      <c r="D136" s="26">
        <v>70000</v>
      </c>
      <c r="E136" s="26">
        <v>70000</v>
      </c>
      <c r="F136" s="43">
        <v>70000</v>
      </c>
      <c r="G136" s="409">
        <f>F136/E136</f>
        <v>1</v>
      </c>
    </row>
    <row r="137" spans="1:7" s="180" customFormat="1" ht="12.75" x14ac:dyDescent="0.2">
      <c r="A137" s="24"/>
      <c r="B137" s="25">
        <v>3522</v>
      </c>
      <c r="C137" s="22" t="s">
        <v>405</v>
      </c>
      <c r="D137" s="26"/>
      <c r="E137" s="26"/>
      <c r="F137" s="43">
        <v>70000</v>
      </c>
      <c r="G137" s="379"/>
    </row>
    <row r="138" spans="1:7" s="180" customFormat="1" ht="12.75" x14ac:dyDescent="0.2">
      <c r="A138" s="24"/>
      <c r="B138" s="25"/>
      <c r="C138" s="22"/>
      <c r="D138" s="26"/>
      <c r="E138" s="26"/>
      <c r="F138" s="43"/>
      <c r="G138" s="379"/>
    </row>
    <row r="139" spans="1:7" x14ac:dyDescent="0.25">
      <c r="A139" s="383" t="s">
        <v>161</v>
      </c>
      <c r="B139" s="433" t="s">
        <v>361</v>
      </c>
      <c r="C139" s="397" t="s">
        <v>316</v>
      </c>
      <c r="D139" s="411">
        <f>D141</f>
        <v>90000</v>
      </c>
      <c r="E139" s="411">
        <f>E141</f>
        <v>88000</v>
      </c>
      <c r="F139" s="475">
        <f>F141</f>
        <v>55808.95</v>
      </c>
      <c r="G139" s="424">
        <f>F139/E139</f>
        <v>0.63419261363636359</v>
      </c>
    </row>
    <row r="140" spans="1:7" s="180" customFormat="1" ht="16.5" x14ac:dyDescent="0.25">
      <c r="A140" s="23"/>
      <c r="B140" s="11"/>
      <c r="C140" s="105"/>
      <c r="D140" s="13"/>
      <c r="E140" s="13"/>
      <c r="F140" s="13"/>
      <c r="G140" s="361"/>
    </row>
    <row r="141" spans="1:7" s="180" customFormat="1" ht="18" customHeight="1" x14ac:dyDescent="0.2">
      <c r="A141" s="404"/>
      <c r="B141" s="369">
        <v>35</v>
      </c>
      <c r="C141" s="370" t="s">
        <v>114</v>
      </c>
      <c r="D141" s="371">
        <f>D142+D144</f>
        <v>90000</v>
      </c>
      <c r="E141" s="371">
        <f>E142+E144</f>
        <v>88000</v>
      </c>
      <c r="F141" s="371">
        <f>F142+F144</f>
        <v>55808.95</v>
      </c>
      <c r="G141" s="378">
        <f>F141/E141</f>
        <v>0.63419261363636359</v>
      </c>
    </row>
    <row r="142" spans="1:7" s="180" customFormat="1" ht="38.25" x14ac:dyDescent="0.2">
      <c r="A142" s="24" t="s">
        <v>466</v>
      </c>
      <c r="B142" s="25">
        <v>352</v>
      </c>
      <c r="C142" s="22" t="s">
        <v>317</v>
      </c>
      <c r="D142" s="26">
        <v>40000</v>
      </c>
      <c r="E142" s="26">
        <v>38000</v>
      </c>
      <c r="F142" s="13">
        <v>6208.95</v>
      </c>
      <c r="G142" s="409">
        <f>F142/E142</f>
        <v>0.16339342105263158</v>
      </c>
    </row>
    <row r="143" spans="1:7" s="180" customFormat="1" ht="16.5" customHeight="1" x14ac:dyDescent="0.25">
      <c r="A143" s="24"/>
      <c r="B143" s="25">
        <v>3523</v>
      </c>
      <c r="C143" s="22" t="s">
        <v>318</v>
      </c>
      <c r="D143" s="26"/>
      <c r="E143" s="26"/>
      <c r="F143" s="13">
        <v>6208.95</v>
      </c>
      <c r="G143" s="361"/>
    </row>
    <row r="144" spans="1:7" s="180" customFormat="1" ht="15.75" customHeight="1" x14ac:dyDescent="0.2">
      <c r="A144" s="24" t="s">
        <v>467</v>
      </c>
      <c r="B144" s="25">
        <v>352</v>
      </c>
      <c r="C144" s="22" t="s">
        <v>363</v>
      </c>
      <c r="D144" s="26">
        <v>50000</v>
      </c>
      <c r="E144" s="26">
        <v>50000</v>
      </c>
      <c r="F144" s="13">
        <v>49600</v>
      </c>
      <c r="G144" s="409">
        <f>F144/E144</f>
        <v>0.99199999999999999</v>
      </c>
    </row>
    <row r="145" spans="1:7" s="180" customFormat="1" ht="26.25" x14ac:dyDescent="0.25">
      <c r="A145" s="24"/>
      <c r="B145" s="25">
        <v>3523</v>
      </c>
      <c r="C145" s="22" t="s">
        <v>424</v>
      </c>
      <c r="D145" s="26"/>
      <c r="E145" s="26"/>
      <c r="F145" s="43">
        <v>49600</v>
      </c>
      <c r="G145" s="361"/>
    </row>
    <row r="146" spans="1:7" s="180" customFormat="1" ht="16.5" x14ac:dyDescent="0.25">
      <c r="A146" s="24"/>
      <c r="B146" s="25"/>
      <c r="C146" s="22"/>
      <c r="D146" s="26"/>
      <c r="E146" s="26"/>
      <c r="F146" s="43"/>
      <c r="G146" s="361"/>
    </row>
    <row r="147" spans="1:7" s="180" customFormat="1" ht="30" customHeight="1" x14ac:dyDescent="0.2">
      <c r="A147" s="405" t="s">
        <v>161</v>
      </c>
      <c r="B147" s="410" t="s">
        <v>388</v>
      </c>
      <c r="C147" s="397" t="s">
        <v>425</v>
      </c>
      <c r="D147" s="411">
        <f>D149</f>
        <v>100000</v>
      </c>
      <c r="E147" s="411">
        <f>E149</f>
        <v>96000</v>
      </c>
      <c r="F147" s="475">
        <f>F149</f>
        <v>57737.5</v>
      </c>
      <c r="G147" s="424">
        <f>F147/E147</f>
        <v>0.60143229166666667</v>
      </c>
    </row>
    <row r="148" spans="1:7" s="180" customFormat="1" ht="16.5" x14ac:dyDescent="0.25">
      <c r="A148" s="24"/>
      <c r="B148" s="25"/>
      <c r="C148" s="22"/>
      <c r="D148" s="26"/>
      <c r="E148" s="26"/>
      <c r="F148" s="43"/>
      <c r="G148" s="361"/>
    </row>
    <row r="149" spans="1:7" s="180" customFormat="1" ht="20.25" customHeight="1" x14ac:dyDescent="0.2">
      <c r="A149" s="407"/>
      <c r="B149" s="398">
        <v>32</v>
      </c>
      <c r="C149" s="387" t="s">
        <v>86</v>
      </c>
      <c r="D149" s="399">
        <f>D150+D152</f>
        <v>100000</v>
      </c>
      <c r="E149" s="399">
        <f>E150+E152</f>
        <v>96000</v>
      </c>
      <c r="F149" s="408">
        <f>F150+F152</f>
        <v>57737.5</v>
      </c>
      <c r="G149" s="378">
        <f>F149/E149</f>
        <v>0.60143229166666667</v>
      </c>
    </row>
    <row r="150" spans="1:7" s="180" customFormat="1" ht="16.5" customHeight="1" x14ac:dyDescent="0.2">
      <c r="A150" s="24" t="s">
        <v>468</v>
      </c>
      <c r="B150" s="25">
        <v>323</v>
      </c>
      <c r="C150" s="22" t="s">
        <v>97</v>
      </c>
      <c r="D150" s="26">
        <v>90000</v>
      </c>
      <c r="E150" s="26">
        <v>86000</v>
      </c>
      <c r="F150" s="43">
        <v>57737.5</v>
      </c>
      <c r="G150" s="409">
        <f>F150/E150</f>
        <v>0.67136627906976742</v>
      </c>
    </row>
    <row r="151" spans="1:7" s="180" customFormat="1" ht="16.5" x14ac:dyDescent="0.25">
      <c r="A151" s="24"/>
      <c r="B151" s="25">
        <v>3232</v>
      </c>
      <c r="C151" s="22" t="s">
        <v>715</v>
      </c>
      <c r="D151" s="26"/>
      <c r="E151" s="26"/>
      <c r="F151" s="43">
        <v>57737.5</v>
      </c>
      <c r="G151" s="361"/>
    </row>
    <row r="152" spans="1:7" s="180" customFormat="1" ht="12.75" x14ac:dyDescent="0.2">
      <c r="A152" s="24"/>
      <c r="B152" s="25">
        <v>329</v>
      </c>
      <c r="C152" s="22" t="s">
        <v>108</v>
      </c>
      <c r="D152" s="26">
        <v>10000</v>
      </c>
      <c r="E152" s="26">
        <v>10000</v>
      </c>
      <c r="F152" s="43">
        <v>0</v>
      </c>
      <c r="G152" s="409">
        <v>0</v>
      </c>
    </row>
    <row r="153" spans="1:7" s="180" customFormat="1" ht="16.5" x14ac:dyDescent="0.25">
      <c r="A153" s="24"/>
      <c r="B153" s="25">
        <v>3299</v>
      </c>
      <c r="C153" s="22" t="s">
        <v>108</v>
      </c>
      <c r="D153" s="26"/>
      <c r="E153" s="26"/>
      <c r="F153" s="43">
        <v>0</v>
      </c>
      <c r="G153" s="361"/>
    </row>
    <row r="154" spans="1:7" s="180" customFormat="1" ht="16.5" x14ac:dyDescent="0.25">
      <c r="A154" s="24"/>
      <c r="B154" s="25"/>
      <c r="C154" s="22"/>
      <c r="D154" s="26"/>
      <c r="E154" s="26"/>
      <c r="F154" s="43"/>
      <c r="G154" s="361"/>
    </row>
    <row r="155" spans="1:7" s="180" customFormat="1" ht="12.75" x14ac:dyDescent="0.2">
      <c r="A155" s="405" t="s">
        <v>161</v>
      </c>
      <c r="B155" s="410" t="s">
        <v>368</v>
      </c>
      <c r="C155" s="397" t="s">
        <v>719</v>
      </c>
      <c r="D155" s="411">
        <v>250000</v>
      </c>
      <c r="E155" s="411">
        <v>328000</v>
      </c>
      <c r="F155" s="605">
        <v>327343.53000000003</v>
      </c>
      <c r="G155" s="435">
        <f>F155/E155</f>
        <v>0.99799856707317081</v>
      </c>
    </row>
    <row r="156" spans="1:7" s="180" customFormat="1" ht="16.5" x14ac:dyDescent="0.25">
      <c r="A156" s="24"/>
      <c r="B156" s="25"/>
      <c r="C156" s="22"/>
      <c r="D156" s="26"/>
      <c r="E156" s="26"/>
      <c r="F156" s="43"/>
      <c r="G156" s="361"/>
    </row>
    <row r="157" spans="1:7" s="180" customFormat="1" ht="12.75" x14ac:dyDescent="0.2">
      <c r="A157" s="407"/>
      <c r="B157" s="398">
        <v>32</v>
      </c>
      <c r="C157" s="387" t="s">
        <v>86</v>
      </c>
      <c r="D157" s="399">
        <v>250000</v>
      </c>
      <c r="E157" s="399">
        <v>328000</v>
      </c>
      <c r="F157" s="408">
        <v>327343.53000000003</v>
      </c>
      <c r="G157" s="378">
        <f>F157/E157</f>
        <v>0.99799856707317081</v>
      </c>
    </row>
    <row r="158" spans="1:7" s="180" customFormat="1" ht="12.75" x14ac:dyDescent="0.2">
      <c r="A158" s="24"/>
      <c r="B158" s="25">
        <v>323</v>
      </c>
      <c r="C158" s="22" t="s">
        <v>97</v>
      </c>
      <c r="D158" s="26">
        <v>250000</v>
      </c>
      <c r="E158" s="26">
        <v>328000</v>
      </c>
      <c r="F158" s="43">
        <v>327343.53000000003</v>
      </c>
      <c r="G158" s="409">
        <f>F158/E158</f>
        <v>0.99799856707317081</v>
      </c>
    </row>
    <row r="159" spans="1:7" s="180" customFormat="1" ht="16.5" x14ac:dyDescent="0.25">
      <c r="A159" s="24"/>
      <c r="B159" s="25">
        <v>3235</v>
      </c>
      <c r="C159" s="22" t="s">
        <v>344</v>
      </c>
      <c r="D159" s="26"/>
      <c r="E159" s="26"/>
      <c r="F159" s="43">
        <v>327343.53000000003</v>
      </c>
      <c r="G159" s="361"/>
    </row>
    <row r="160" spans="1:7" s="180" customFormat="1" ht="16.5" x14ac:dyDescent="0.25">
      <c r="A160" s="209"/>
      <c r="B160" s="213"/>
      <c r="C160" s="210"/>
      <c r="D160" s="214"/>
      <c r="E160" s="214"/>
      <c r="F160" s="214"/>
      <c r="G160" s="361"/>
    </row>
    <row r="161" spans="1:7" s="180" customFormat="1" ht="12.75" x14ac:dyDescent="0.2">
      <c r="A161" s="383" t="s">
        <v>185</v>
      </c>
      <c r="B161" s="433" t="s">
        <v>389</v>
      </c>
      <c r="C161" s="397" t="s">
        <v>720</v>
      </c>
      <c r="D161" s="475">
        <v>500000</v>
      </c>
      <c r="E161" s="475">
        <v>475000</v>
      </c>
      <c r="F161" s="475">
        <v>156368.95999999999</v>
      </c>
      <c r="G161" s="424">
        <f>F161/E161</f>
        <v>0.32919781052631575</v>
      </c>
    </row>
    <row r="162" spans="1:7" ht="16.5" x14ac:dyDescent="0.25">
      <c r="A162" s="23"/>
      <c r="B162" s="14"/>
      <c r="C162" s="105"/>
      <c r="D162" s="35"/>
      <c r="E162" s="35"/>
      <c r="F162" s="13"/>
      <c r="G162" s="361"/>
    </row>
    <row r="163" spans="1:7" s="180" customFormat="1" ht="12.75" x14ac:dyDescent="0.2">
      <c r="A163" s="404"/>
      <c r="B163" s="369">
        <v>38</v>
      </c>
      <c r="C163" s="412" t="s">
        <v>214</v>
      </c>
      <c r="D163" s="399">
        <v>500000</v>
      </c>
      <c r="E163" s="399">
        <v>475000</v>
      </c>
      <c r="F163" s="371">
        <v>156368.95999999999</v>
      </c>
      <c r="G163" s="378">
        <f>F163/E163</f>
        <v>0.32919781052631575</v>
      </c>
    </row>
    <row r="164" spans="1:7" s="180" customFormat="1" ht="12.75" x14ac:dyDescent="0.2">
      <c r="A164" s="23" t="s">
        <v>469</v>
      </c>
      <c r="B164" s="11">
        <v>382</v>
      </c>
      <c r="C164" s="34" t="s">
        <v>122</v>
      </c>
      <c r="D164" s="13">
        <v>500000</v>
      </c>
      <c r="E164" s="13">
        <v>475000</v>
      </c>
      <c r="F164" s="13">
        <v>156368.95999999999</v>
      </c>
      <c r="G164" s="409">
        <f>F164/E164</f>
        <v>0.32919781052631575</v>
      </c>
    </row>
    <row r="165" spans="1:7" s="180" customFormat="1" ht="25.5" x14ac:dyDescent="0.2">
      <c r="A165" s="23"/>
      <c r="B165" s="11">
        <v>3821</v>
      </c>
      <c r="C165" s="34" t="s">
        <v>407</v>
      </c>
      <c r="D165" s="13"/>
      <c r="E165" s="13"/>
      <c r="F165" s="13">
        <v>156368.95999999999</v>
      </c>
      <c r="G165" s="379"/>
    </row>
    <row r="166" spans="1:7" s="180" customFormat="1" ht="12.75" x14ac:dyDescent="0.2">
      <c r="A166" s="23"/>
      <c r="B166" s="11"/>
      <c r="C166" s="34"/>
      <c r="D166" s="13"/>
      <c r="E166" s="13"/>
      <c r="F166" s="13"/>
      <c r="G166" s="379"/>
    </row>
    <row r="167" spans="1:7" s="180" customFormat="1" ht="25.5" x14ac:dyDescent="0.2">
      <c r="A167" s="383" t="s">
        <v>185</v>
      </c>
      <c r="B167" s="440" t="s">
        <v>735</v>
      </c>
      <c r="C167" s="417" t="s">
        <v>736</v>
      </c>
      <c r="D167" s="604">
        <v>1000000</v>
      </c>
      <c r="E167" s="604">
        <v>1000000</v>
      </c>
      <c r="F167" s="604">
        <v>1000000</v>
      </c>
      <c r="G167" s="435">
        <f>F167/E167</f>
        <v>1</v>
      </c>
    </row>
    <row r="168" spans="1:7" s="180" customFormat="1" ht="12.75" x14ac:dyDescent="0.2">
      <c r="A168" s="23"/>
      <c r="B168" s="11"/>
      <c r="C168" s="34"/>
      <c r="D168" s="13"/>
      <c r="E168" s="13"/>
      <c r="F168" s="13"/>
      <c r="G168" s="379"/>
    </row>
    <row r="169" spans="1:7" s="180" customFormat="1" ht="12.75" x14ac:dyDescent="0.2">
      <c r="A169" s="395"/>
      <c r="B169" s="413">
        <v>38</v>
      </c>
      <c r="C169" s="414" t="s">
        <v>214</v>
      </c>
      <c r="D169" s="415">
        <v>1000000</v>
      </c>
      <c r="E169" s="415">
        <v>1000000</v>
      </c>
      <c r="F169" s="415">
        <v>1000000</v>
      </c>
      <c r="G169" s="378">
        <f>F169/E169</f>
        <v>1</v>
      </c>
    </row>
    <row r="170" spans="1:7" s="180" customFormat="1" ht="12.75" x14ac:dyDescent="0.2">
      <c r="A170" s="23"/>
      <c r="B170" s="11">
        <v>386</v>
      </c>
      <c r="C170" s="34" t="s">
        <v>737</v>
      </c>
      <c r="D170" s="13">
        <v>1000000</v>
      </c>
      <c r="E170" s="13">
        <v>1000000</v>
      </c>
      <c r="F170" s="13">
        <v>1000000</v>
      </c>
      <c r="G170" s="379">
        <f>F170/E170</f>
        <v>1</v>
      </c>
    </row>
    <row r="171" spans="1:7" s="180" customFormat="1" ht="16.5" x14ac:dyDescent="0.25">
      <c r="A171" s="23"/>
      <c r="B171" s="11"/>
      <c r="C171" s="34"/>
      <c r="D171" s="13"/>
      <c r="E171" s="13"/>
      <c r="F171" s="13"/>
      <c r="G171" s="361"/>
    </row>
    <row r="172" spans="1:7" s="180" customFormat="1" ht="25.5" x14ac:dyDescent="0.2">
      <c r="A172" s="383" t="s">
        <v>185</v>
      </c>
      <c r="B172" s="433" t="s">
        <v>364</v>
      </c>
      <c r="C172" s="397" t="s">
        <v>721</v>
      </c>
      <c r="D172" s="475">
        <v>420000</v>
      </c>
      <c r="E172" s="475">
        <v>399000</v>
      </c>
      <c r="F172" s="475">
        <v>157500</v>
      </c>
      <c r="G172" s="424">
        <f>F172/E172</f>
        <v>0.39473684210526316</v>
      </c>
    </row>
    <row r="173" spans="1:7" s="180" customFormat="1" ht="15" customHeight="1" x14ac:dyDescent="0.25">
      <c r="A173" s="23"/>
      <c r="B173" s="14"/>
      <c r="C173" s="105"/>
      <c r="D173" s="35"/>
      <c r="E173" s="35"/>
      <c r="F173" s="13"/>
      <c r="G173" s="361"/>
    </row>
    <row r="174" spans="1:7" s="180" customFormat="1" ht="12.75" x14ac:dyDescent="0.2">
      <c r="A174" s="395"/>
      <c r="B174" s="413">
        <v>42</v>
      </c>
      <c r="C174" s="414" t="s">
        <v>365</v>
      </c>
      <c r="D174" s="415">
        <v>420000</v>
      </c>
      <c r="E174" s="415">
        <v>399000</v>
      </c>
      <c r="F174" s="415">
        <v>157500</v>
      </c>
      <c r="G174" s="378">
        <f>F174/E174</f>
        <v>0.39473684210526316</v>
      </c>
    </row>
    <row r="175" spans="1:7" s="180" customFormat="1" ht="12.75" x14ac:dyDescent="0.2">
      <c r="A175" s="23" t="s">
        <v>470</v>
      </c>
      <c r="B175" s="99">
        <v>421</v>
      </c>
      <c r="C175" s="34" t="s">
        <v>131</v>
      </c>
      <c r="D175" s="43">
        <v>420000</v>
      </c>
      <c r="E175" s="43">
        <v>399000</v>
      </c>
      <c r="F175" s="43">
        <v>157500</v>
      </c>
      <c r="G175" s="409">
        <f>F175/E175</f>
        <v>0.39473684210526316</v>
      </c>
    </row>
    <row r="176" spans="1:7" s="180" customFormat="1" ht="12.75" x14ac:dyDescent="0.2">
      <c r="A176" s="23"/>
      <c r="B176" s="99">
        <v>4212</v>
      </c>
      <c r="C176" s="34" t="s">
        <v>132</v>
      </c>
      <c r="D176" s="43"/>
      <c r="E176" s="43"/>
      <c r="F176" s="43">
        <v>157500</v>
      </c>
      <c r="G176" s="409"/>
    </row>
    <row r="177" spans="1:7" s="180" customFormat="1" ht="16.5" x14ac:dyDescent="0.25">
      <c r="A177" s="23"/>
      <c r="B177" s="11"/>
      <c r="C177" s="34"/>
      <c r="D177" s="13"/>
      <c r="E177" s="13"/>
      <c r="F177" s="13"/>
      <c r="G177" s="361"/>
    </row>
    <row r="178" spans="1:7" s="180" customFormat="1" x14ac:dyDescent="0.25">
      <c r="A178" s="383" t="s">
        <v>185</v>
      </c>
      <c r="B178" s="384" t="s">
        <v>390</v>
      </c>
      <c r="C178" s="397" t="s">
        <v>321</v>
      </c>
      <c r="D178" s="386">
        <f>D180+D184</f>
        <v>700000</v>
      </c>
      <c r="E178" s="386">
        <f>E180+E184</f>
        <v>953000</v>
      </c>
      <c r="F178" s="386">
        <f>F180+F184</f>
        <v>477198.49</v>
      </c>
      <c r="G178" s="388">
        <f>F178/E178</f>
        <v>0.50073293809024133</v>
      </c>
    </row>
    <row r="179" spans="1:7" s="180" customFormat="1" ht="16.5" x14ac:dyDescent="0.25">
      <c r="A179" s="23"/>
      <c r="B179" s="14"/>
      <c r="C179" s="105"/>
      <c r="D179" s="35"/>
      <c r="E179" s="35"/>
      <c r="F179" s="13"/>
      <c r="G179" s="361"/>
    </row>
    <row r="180" spans="1:7" s="180" customFormat="1" ht="12.75" x14ac:dyDescent="0.2">
      <c r="A180" s="404"/>
      <c r="B180" s="369">
        <v>38</v>
      </c>
      <c r="C180" s="370" t="s">
        <v>214</v>
      </c>
      <c r="D180" s="371">
        <v>200000</v>
      </c>
      <c r="E180" s="371">
        <v>478000</v>
      </c>
      <c r="F180" s="371">
        <v>477198.49</v>
      </c>
      <c r="G180" s="378">
        <f>F180/E180</f>
        <v>0.99832320083682002</v>
      </c>
    </row>
    <row r="181" spans="1:7" s="180" customFormat="1" ht="12.75" x14ac:dyDescent="0.2">
      <c r="A181" s="24" t="s">
        <v>471</v>
      </c>
      <c r="B181" s="25">
        <v>386</v>
      </c>
      <c r="C181" s="22" t="s">
        <v>323</v>
      </c>
      <c r="D181" s="26">
        <v>200000</v>
      </c>
      <c r="E181" s="26">
        <v>478000</v>
      </c>
      <c r="F181" s="26">
        <v>477198.49</v>
      </c>
      <c r="G181" s="409">
        <f>F181/E181</f>
        <v>0.99832320083682002</v>
      </c>
    </row>
    <row r="182" spans="1:7" ht="26.25" x14ac:dyDescent="0.25">
      <c r="A182" s="24"/>
      <c r="B182" s="25">
        <v>3861</v>
      </c>
      <c r="C182" s="22" t="s">
        <v>366</v>
      </c>
      <c r="D182" s="26"/>
      <c r="E182" s="26"/>
      <c r="F182" s="26">
        <v>477198.49</v>
      </c>
      <c r="G182" s="361"/>
    </row>
    <row r="183" spans="1:7" ht="16.5" x14ac:dyDescent="0.25">
      <c r="A183" s="24"/>
      <c r="B183" s="25"/>
      <c r="C183" s="22"/>
      <c r="D183" s="26"/>
      <c r="E183" s="26"/>
      <c r="F183" s="26"/>
      <c r="G183" s="361"/>
    </row>
    <row r="184" spans="1:7" x14ac:dyDescent="0.25">
      <c r="A184" s="407"/>
      <c r="B184" s="398">
        <v>42</v>
      </c>
      <c r="C184" s="387" t="s">
        <v>365</v>
      </c>
      <c r="D184" s="399">
        <v>500000</v>
      </c>
      <c r="E184" s="399">
        <v>475000</v>
      </c>
      <c r="F184" s="399">
        <v>0</v>
      </c>
      <c r="G184" s="378">
        <v>0</v>
      </c>
    </row>
    <row r="185" spans="1:7" x14ac:dyDescent="0.25">
      <c r="A185" s="24"/>
      <c r="B185" s="25">
        <v>421</v>
      </c>
      <c r="C185" s="22" t="s">
        <v>131</v>
      </c>
      <c r="D185" s="26">
        <v>500000</v>
      </c>
      <c r="E185" s="26">
        <v>475000</v>
      </c>
      <c r="F185" s="26">
        <v>0</v>
      </c>
      <c r="G185" s="409">
        <v>0</v>
      </c>
    </row>
    <row r="186" spans="1:7" s="180" customFormat="1" ht="16.5" x14ac:dyDescent="0.25">
      <c r="A186" s="33"/>
      <c r="B186" s="11"/>
      <c r="C186" s="105"/>
      <c r="D186" s="13"/>
      <c r="E186" s="13"/>
      <c r="F186" s="13"/>
      <c r="G186" s="361"/>
    </row>
    <row r="187" spans="1:7" s="180" customFormat="1" ht="12.75" x14ac:dyDescent="0.2">
      <c r="A187" s="383" t="s">
        <v>185</v>
      </c>
      <c r="B187" s="433" t="s">
        <v>391</v>
      </c>
      <c r="C187" s="397" t="s">
        <v>324</v>
      </c>
      <c r="D187" s="475">
        <f>D189+D193</f>
        <v>4350000</v>
      </c>
      <c r="E187" s="475">
        <f>E189+E193</f>
        <v>6183000</v>
      </c>
      <c r="F187" s="475">
        <f>F189+F193</f>
        <v>2048720.8</v>
      </c>
      <c r="G187" s="424">
        <f>F187/E187</f>
        <v>0.33134737182597446</v>
      </c>
    </row>
    <row r="188" spans="1:7" s="180" customFormat="1" x14ac:dyDescent="0.25">
      <c r="A188" s="588"/>
      <c r="B188" s="589"/>
      <c r="C188" s="590"/>
      <c r="D188" s="591"/>
      <c r="E188" s="591"/>
      <c r="F188" s="591"/>
      <c r="G188" s="592"/>
    </row>
    <row r="189" spans="1:7" s="180" customFormat="1" ht="15" customHeight="1" x14ac:dyDescent="0.2">
      <c r="A189" s="395"/>
      <c r="B189" s="369">
        <v>38</v>
      </c>
      <c r="C189" s="387" t="s">
        <v>214</v>
      </c>
      <c r="D189" s="371">
        <v>0</v>
      </c>
      <c r="E189" s="371">
        <v>2050000</v>
      </c>
      <c r="F189" s="371">
        <v>2048720.8</v>
      </c>
      <c r="G189" s="380">
        <f>F189/E189</f>
        <v>0.99937600000000004</v>
      </c>
    </row>
    <row r="190" spans="1:7" s="180" customFormat="1" ht="18" customHeight="1" x14ac:dyDescent="0.2">
      <c r="A190" s="593"/>
      <c r="B190" s="594">
        <v>386</v>
      </c>
      <c r="C190" s="595" t="s">
        <v>125</v>
      </c>
      <c r="D190" s="596">
        <v>0</v>
      </c>
      <c r="E190" s="596">
        <v>2050000</v>
      </c>
      <c r="F190" s="596">
        <f>F189</f>
        <v>2048720.8</v>
      </c>
      <c r="G190" s="597">
        <f>F190/E190</f>
        <v>0.99937600000000004</v>
      </c>
    </row>
    <row r="191" spans="1:7" s="180" customFormat="1" ht="25.5" x14ac:dyDescent="0.2">
      <c r="A191" s="593"/>
      <c r="B191" s="594">
        <v>3861</v>
      </c>
      <c r="C191" s="595" t="s">
        <v>722</v>
      </c>
      <c r="D191" s="596"/>
      <c r="E191" s="596"/>
      <c r="F191" s="596">
        <f>F189</f>
        <v>2048720.8</v>
      </c>
      <c r="G191" s="597"/>
    </row>
    <row r="192" spans="1:7" s="180" customFormat="1" x14ac:dyDescent="0.25">
      <c r="A192" s="588"/>
      <c r="B192" s="589"/>
      <c r="C192" s="590"/>
      <c r="D192" s="591"/>
      <c r="E192" s="591"/>
      <c r="F192" s="591"/>
      <c r="G192" s="592"/>
    </row>
    <row r="193" spans="1:7" ht="26.25" x14ac:dyDescent="0.25">
      <c r="A193" s="404"/>
      <c r="B193" s="369">
        <v>41</v>
      </c>
      <c r="C193" s="387" t="s">
        <v>325</v>
      </c>
      <c r="D193" s="399">
        <v>4350000</v>
      </c>
      <c r="E193" s="399">
        <v>4133000</v>
      </c>
      <c r="F193" s="371">
        <v>0</v>
      </c>
      <c r="G193" s="378">
        <v>0</v>
      </c>
    </row>
    <row r="194" spans="1:7" s="180" customFormat="1" ht="25.5" x14ac:dyDescent="0.2">
      <c r="A194" s="24" t="s">
        <v>472</v>
      </c>
      <c r="B194" s="101">
        <v>411</v>
      </c>
      <c r="C194" s="22" t="s">
        <v>327</v>
      </c>
      <c r="D194" s="116">
        <v>4350000</v>
      </c>
      <c r="E194" s="116">
        <v>4133000</v>
      </c>
      <c r="F194" s="116">
        <v>0</v>
      </c>
      <c r="G194" s="409">
        <v>0</v>
      </c>
    </row>
    <row r="195" spans="1:7" s="180" customFormat="1" ht="16.5" x14ac:dyDescent="0.25">
      <c r="A195" s="24"/>
      <c r="B195" s="92">
        <v>4111</v>
      </c>
      <c r="C195" s="22" t="s">
        <v>58</v>
      </c>
      <c r="D195" s="46"/>
      <c r="E195" s="46"/>
      <c r="F195" s="46">
        <v>0</v>
      </c>
      <c r="G195" s="361"/>
    </row>
    <row r="196" spans="1:7" s="180" customFormat="1" ht="16.5" x14ac:dyDescent="0.25">
      <c r="A196" s="23"/>
      <c r="B196" s="11"/>
      <c r="C196" s="105"/>
      <c r="D196" s="13"/>
      <c r="E196" s="13"/>
      <c r="F196" s="13"/>
      <c r="G196" s="361"/>
    </row>
    <row r="197" spans="1:7" s="180" customFormat="1" ht="12.75" x14ac:dyDescent="0.2">
      <c r="A197" s="383" t="s">
        <v>185</v>
      </c>
      <c r="B197" s="433" t="s">
        <v>392</v>
      </c>
      <c r="C197" s="397" t="s">
        <v>330</v>
      </c>
      <c r="D197" s="475">
        <v>0</v>
      </c>
      <c r="E197" s="475">
        <v>0</v>
      </c>
      <c r="F197" s="475">
        <v>0</v>
      </c>
      <c r="G197" s="424">
        <v>0</v>
      </c>
    </row>
    <row r="198" spans="1:7" s="180" customFormat="1" ht="16.5" x14ac:dyDescent="0.25">
      <c r="A198" s="23"/>
      <c r="B198" s="14"/>
      <c r="C198" s="105"/>
      <c r="D198" s="35"/>
      <c r="E198" s="35"/>
      <c r="F198" s="13"/>
      <c r="G198" s="361"/>
    </row>
    <row r="199" spans="1:7" ht="30.75" customHeight="1" x14ac:dyDescent="0.25">
      <c r="A199" s="404"/>
      <c r="B199" s="369">
        <v>42</v>
      </c>
      <c r="C199" s="387" t="s">
        <v>331</v>
      </c>
      <c r="D199" s="399">
        <v>0</v>
      </c>
      <c r="E199" s="399">
        <v>0</v>
      </c>
      <c r="F199" s="371">
        <v>0</v>
      </c>
      <c r="G199" s="378">
        <v>0</v>
      </c>
    </row>
    <row r="200" spans="1:7" s="180" customFormat="1" ht="16.5" customHeight="1" x14ac:dyDescent="0.2">
      <c r="A200" s="23" t="s">
        <v>473</v>
      </c>
      <c r="B200" s="11">
        <v>421</v>
      </c>
      <c r="C200" s="105" t="s">
        <v>131</v>
      </c>
      <c r="D200" s="13">
        <v>0</v>
      </c>
      <c r="E200" s="13">
        <v>0</v>
      </c>
      <c r="F200" s="13">
        <v>0</v>
      </c>
      <c r="G200" s="409">
        <v>0</v>
      </c>
    </row>
    <row r="201" spans="1:7" s="180" customFormat="1" ht="16.5" x14ac:dyDescent="0.25">
      <c r="A201" s="33"/>
      <c r="B201" s="11"/>
      <c r="C201" s="105"/>
      <c r="D201" s="13"/>
      <c r="E201" s="13"/>
      <c r="F201" s="13"/>
      <c r="G201" s="361"/>
    </row>
    <row r="202" spans="1:7" s="180" customFormat="1" ht="12.75" x14ac:dyDescent="0.2">
      <c r="A202" s="401" t="s">
        <v>185</v>
      </c>
      <c r="B202" s="433" t="s">
        <v>393</v>
      </c>
      <c r="C202" s="397" t="s">
        <v>333</v>
      </c>
      <c r="D202" s="475">
        <v>100000</v>
      </c>
      <c r="E202" s="475">
        <v>95000</v>
      </c>
      <c r="F202" s="475">
        <v>29125</v>
      </c>
      <c r="G202" s="424">
        <f>F202/E202</f>
        <v>0.30657894736842106</v>
      </c>
    </row>
    <row r="203" spans="1:7" s="180" customFormat="1" ht="16.5" x14ac:dyDescent="0.25">
      <c r="A203" s="33"/>
      <c r="B203" s="11"/>
      <c r="C203" s="105"/>
      <c r="D203" s="13"/>
      <c r="E203" s="13"/>
      <c r="F203" s="13"/>
      <c r="G203" s="361"/>
    </row>
    <row r="204" spans="1:7" ht="26.25" x14ac:dyDescent="0.25">
      <c r="A204" s="414"/>
      <c r="B204" s="398">
        <v>42</v>
      </c>
      <c r="C204" s="387" t="s">
        <v>130</v>
      </c>
      <c r="D204" s="399">
        <v>100000</v>
      </c>
      <c r="E204" s="416">
        <v>95000</v>
      </c>
      <c r="F204" s="399">
        <f>F202</f>
        <v>29125</v>
      </c>
      <c r="G204" s="378">
        <f>F204/E204</f>
        <v>0.30657894736842106</v>
      </c>
    </row>
    <row r="205" spans="1:7" s="180" customFormat="1" ht="19.5" customHeight="1" x14ac:dyDescent="0.2">
      <c r="A205" s="34">
        <v>114</v>
      </c>
      <c r="B205" s="101">
        <v>426</v>
      </c>
      <c r="C205" s="22" t="s">
        <v>329</v>
      </c>
      <c r="D205" s="116">
        <v>100000</v>
      </c>
      <c r="E205" s="288">
        <v>95000</v>
      </c>
      <c r="F205" s="116">
        <f>F202</f>
        <v>29125</v>
      </c>
      <c r="G205" s="409">
        <f>F205/E205</f>
        <v>0.30657894736842106</v>
      </c>
    </row>
    <row r="206" spans="1:7" s="180" customFormat="1" ht="16.5" x14ac:dyDescent="0.25">
      <c r="A206" s="34"/>
      <c r="B206" s="101">
        <v>4263</v>
      </c>
      <c r="C206" s="22" t="s">
        <v>376</v>
      </c>
      <c r="D206" s="116"/>
      <c r="E206" s="116"/>
      <c r="F206" s="46">
        <f>F202</f>
        <v>29125</v>
      </c>
      <c r="G206" s="361"/>
    </row>
    <row r="207" spans="1:7" s="180" customFormat="1" ht="16.5" x14ac:dyDescent="0.25">
      <c r="A207" s="33"/>
      <c r="B207" s="11"/>
      <c r="C207" s="105"/>
      <c r="D207" s="13"/>
      <c r="E207" s="13"/>
      <c r="F207" s="13"/>
      <c r="G207" s="361"/>
    </row>
    <row r="208" spans="1:7" s="180" customFormat="1" ht="25.5" x14ac:dyDescent="0.2">
      <c r="A208" s="401" t="s">
        <v>185</v>
      </c>
      <c r="B208" s="433" t="s">
        <v>394</v>
      </c>
      <c r="C208" s="397" t="s">
        <v>427</v>
      </c>
      <c r="D208" s="475">
        <v>200000</v>
      </c>
      <c r="E208" s="475">
        <v>190000</v>
      </c>
      <c r="F208" s="475">
        <v>0</v>
      </c>
      <c r="G208" s="424">
        <v>0</v>
      </c>
    </row>
    <row r="209" spans="1:7" ht="16.5" x14ac:dyDescent="0.25">
      <c r="A209" s="33"/>
      <c r="B209" s="11"/>
      <c r="C209" s="105"/>
      <c r="D209" s="13"/>
      <c r="E209" s="13"/>
      <c r="F209" s="13"/>
      <c r="G209" s="361"/>
    </row>
    <row r="210" spans="1:7" s="180" customFormat="1" ht="25.5" x14ac:dyDescent="0.2">
      <c r="A210" s="414"/>
      <c r="B210" s="398">
        <v>42</v>
      </c>
      <c r="C210" s="387" t="s">
        <v>130</v>
      </c>
      <c r="D210" s="399">
        <v>200000</v>
      </c>
      <c r="E210" s="399">
        <v>190000</v>
      </c>
      <c r="F210" s="399">
        <v>0</v>
      </c>
      <c r="G210" s="378">
        <v>0</v>
      </c>
    </row>
    <row r="211" spans="1:7" s="180" customFormat="1" ht="16.5" customHeight="1" x14ac:dyDescent="0.2">
      <c r="A211" s="34">
        <v>115</v>
      </c>
      <c r="B211" s="101">
        <v>426</v>
      </c>
      <c r="C211" s="22" t="s">
        <v>144</v>
      </c>
      <c r="D211" s="116">
        <v>200000</v>
      </c>
      <c r="E211" s="116">
        <v>190000</v>
      </c>
      <c r="F211" s="116">
        <v>0</v>
      </c>
      <c r="G211" s="409">
        <v>0</v>
      </c>
    </row>
    <row r="212" spans="1:7" s="180" customFormat="1" ht="16.5" x14ac:dyDescent="0.25">
      <c r="A212" s="33"/>
      <c r="B212" s="11"/>
      <c r="C212" s="105"/>
      <c r="D212" s="13"/>
      <c r="E212" s="13"/>
      <c r="F212" s="13"/>
      <c r="G212" s="361"/>
    </row>
    <row r="213" spans="1:7" s="180" customFormat="1" ht="12.75" x14ac:dyDescent="0.2">
      <c r="A213" s="401" t="s">
        <v>185</v>
      </c>
      <c r="B213" s="433" t="s">
        <v>474</v>
      </c>
      <c r="C213" s="397" t="s">
        <v>334</v>
      </c>
      <c r="D213" s="475">
        <v>5000000</v>
      </c>
      <c r="E213" s="475">
        <v>4750000</v>
      </c>
      <c r="F213" s="475">
        <v>4686369.59</v>
      </c>
      <c r="G213" s="424">
        <f>F213/E213</f>
        <v>0.98660412421052623</v>
      </c>
    </row>
    <row r="214" spans="1:7" s="180" customFormat="1" ht="16.5" x14ac:dyDescent="0.25">
      <c r="A214" s="33"/>
      <c r="B214" s="11"/>
      <c r="C214" s="105"/>
      <c r="D214" s="13"/>
      <c r="E214" s="13"/>
      <c r="F214" s="13"/>
      <c r="G214" s="361"/>
    </row>
    <row r="215" spans="1:7" ht="33" customHeight="1" x14ac:dyDescent="0.25">
      <c r="A215" s="414"/>
      <c r="B215" s="398">
        <v>42</v>
      </c>
      <c r="C215" s="387" t="s">
        <v>130</v>
      </c>
      <c r="D215" s="399">
        <v>5000000</v>
      </c>
      <c r="E215" s="399">
        <v>4750000</v>
      </c>
      <c r="F215" s="399">
        <f>F213</f>
        <v>4686369.59</v>
      </c>
      <c r="G215" s="378">
        <f>F215/E215</f>
        <v>0.98660412421052623</v>
      </c>
    </row>
    <row r="216" spans="1:7" s="180" customFormat="1" ht="12.75" x14ac:dyDescent="0.2">
      <c r="A216" s="34">
        <v>116</v>
      </c>
      <c r="B216" s="101">
        <v>421</v>
      </c>
      <c r="C216" s="22" t="s">
        <v>131</v>
      </c>
      <c r="D216" s="116">
        <v>5000000</v>
      </c>
      <c r="E216" s="116">
        <v>4750000</v>
      </c>
      <c r="F216" s="116">
        <f>F213</f>
        <v>4686369.59</v>
      </c>
      <c r="G216" s="409">
        <f>F216/E216</f>
        <v>0.98660412421052623</v>
      </c>
    </row>
    <row r="217" spans="1:7" s="180" customFormat="1" ht="16.5" x14ac:dyDescent="0.25">
      <c r="A217" s="34"/>
      <c r="B217" s="92">
        <v>4212</v>
      </c>
      <c r="C217" s="22" t="s">
        <v>132</v>
      </c>
      <c r="D217" s="46"/>
      <c r="E217" s="46"/>
      <c r="F217" s="46">
        <f>F213</f>
        <v>4686369.59</v>
      </c>
      <c r="G217" s="361"/>
    </row>
    <row r="218" spans="1:7" s="180" customFormat="1" ht="16.5" x14ac:dyDescent="0.25">
      <c r="A218" s="33"/>
      <c r="B218" s="11"/>
      <c r="C218" s="105"/>
      <c r="D218" s="13"/>
      <c r="E218" s="13"/>
      <c r="F218" s="13"/>
      <c r="G218" s="361"/>
    </row>
    <row r="219" spans="1:7" s="180" customFormat="1" ht="12.75" x14ac:dyDescent="0.2">
      <c r="A219" s="417" t="s">
        <v>185</v>
      </c>
      <c r="B219" s="410" t="s">
        <v>475</v>
      </c>
      <c r="C219" s="397" t="s">
        <v>370</v>
      </c>
      <c r="D219" s="411">
        <v>400000</v>
      </c>
      <c r="E219" s="411">
        <v>380000</v>
      </c>
      <c r="F219" s="411">
        <v>230014.98</v>
      </c>
      <c r="G219" s="424">
        <f>F219/E219</f>
        <v>0.6053025789473685</v>
      </c>
    </row>
    <row r="220" spans="1:7" ht="16.5" x14ac:dyDescent="0.25">
      <c r="A220" s="33"/>
      <c r="B220" s="11"/>
      <c r="C220" s="105"/>
      <c r="D220" s="13"/>
      <c r="E220" s="13"/>
      <c r="F220" s="13"/>
      <c r="G220" s="361"/>
    </row>
    <row r="221" spans="1:7" ht="26.25" x14ac:dyDescent="0.25">
      <c r="A221" s="412"/>
      <c r="B221" s="369">
        <v>42</v>
      </c>
      <c r="C221" s="387" t="s">
        <v>369</v>
      </c>
      <c r="D221" s="371">
        <f>D222+D225</f>
        <v>400000</v>
      </c>
      <c r="E221" s="371">
        <f>E222+E225</f>
        <v>380000</v>
      </c>
      <c r="F221" s="371">
        <f>F222+F225</f>
        <v>230014.98</v>
      </c>
      <c r="G221" s="378">
        <f>F221/E221</f>
        <v>0.6053025789473685</v>
      </c>
    </row>
    <row r="222" spans="1:7" s="180" customFormat="1" ht="17.25" customHeight="1" x14ac:dyDescent="0.2">
      <c r="A222" s="34">
        <v>117</v>
      </c>
      <c r="B222" s="101">
        <v>422</v>
      </c>
      <c r="C222" s="12" t="s">
        <v>527</v>
      </c>
      <c r="D222" s="116">
        <v>400000</v>
      </c>
      <c r="E222" s="116">
        <v>380000</v>
      </c>
      <c r="F222" s="116">
        <v>0</v>
      </c>
      <c r="G222" s="409">
        <f>F222/E222</f>
        <v>0</v>
      </c>
    </row>
    <row r="223" spans="1:7" s="180" customFormat="1" ht="16.5" x14ac:dyDescent="0.25">
      <c r="A223" s="34"/>
      <c r="B223" s="25">
        <v>4227</v>
      </c>
      <c r="C223" s="22" t="s">
        <v>788</v>
      </c>
      <c r="D223" s="46"/>
      <c r="E223" s="46"/>
      <c r="F223" s="46">
        <v>0</v>
      </c>
      <c r="G223" s="361"/>
    </row>
    <row r="224" spans="1:7" s="180" customFormat="1" ht="16.5" x14ac:dyDescent="0.25">
      <c r="A224" s="34"/>
      <c r="B224" s="25"/>
      <c r="C224" s="22"/>
      <c r="D224" s="46"/>
      <c r="E224" s="46"/>
      <c r="F224" s="46"/>
      <c r="G224" s="361"/>
    </row>
    <row r="225" spans="1:7" s="180" customFormat="1" ht="16.5" x14ac:dyDescent="0.25">
      <c r="A225" s="34" t="s">
        <v>871</v>
      </c>
      <c r="B225" s="25">
        <v>421</v>
      </c>
      <c r="C225" s="22" t="s">
        <v>131</v>
      </c>
      <c r="D225" s="46">
        <v>0</v>
      </c>
      <c r="E225" s="46">
        <v>0</v>
      </c>
      <c r="F225" s="46">
        <v>230014.98</v>
      </c>
      <c r="G225" s="361"/>
    </row>
    <row r="226" spans="1:7" s="180" customFormat="1" ht="16.5" x14ac:dyDescent="0.25">
      <c r="A226" s="34"/>
      <c r="B226" s="25">
        <v>4214</v>
      </c>
      <c r="C226" s="22" t="s">
        <v>134</v>
      </c>
      <c r="D226" s="46"/>
      <c r="E226" s="46"/>
      <c r="F226" s="46">
        <v>230014.98</v>
      </c>
      <c r="G226" s="361"/>
    </row>
    <row r="227" spans="1:7" s="180" customFormat="1" ht="16.5" x14ac:dyDescent="0.25">
      <c r="A227" s="33"/>
      <c r="B227" s="8"/>
      <c r="C227" s="105"/>
      <c r="D227" s="10"/>
      <c r="E227" s="10"/>
      <c r="F227" s="10"/>
      <c r="G227" s="361"/>
    </row>
    <row r="228" spans="1:7" s="180" customFormat="1" ht="12.75" x14ac:dyDescent="0.2">
      <c r="A228" s="401" t="s">
        <v>185</v>
      </c>
      <c r="B228" s="433" t="s">
        <v>476</v>
      </c>
      <c r="C228" s="397" t="s">
        <v>371</v>
      </c>
      <c r="D228" s="475">
        <f>D230+D234</f>
        <v>300000</v>
      </c>
      <c r="E228" s="475">
        <f>E230+E234</f>
        <v>285000</v>
      </c>
      <c r="F228" s="475">
        <f>F230+F234</f>
        <v>252540.97</v>
      </c>
      <c r="G228" s="424">
        <f>F228/E228</f>
        <v>0.88610866666666666</v>
      </c>
    </row>
    <row r="229" spans="1:7" s="180" customFormat="1" ht="16.5" x14ac:dyDescent="0.25">
      <c r="A229" s="33"/>
      <c r="B229" s="11"/>
      <c r="C229" s="105"/>
      <c r="D229" s="13"/>
      <c r="E229" s="13"/>
      <c r="F229" s="13"/>
      <c r="G229" s="361"/>
    </row>
    <row r="230" spans="1:7" s="180" customFormat="1" ht="18" customHeight="1" x14ac:dyDescent="0.2">
      <c r="A230" s="414"/>
      <c r="B230" s="398">
        <v>32</v>
      </c>
      <c r="C230" s="387" t="s">
        <v>86</v>
      </c>
      <c r="D230" s="399">
        <v>300000</v>
      </c>
      <c r="E230" s="399">
        <f>E231</f>
        <v>285000</v>
      </c>
      <c r="F230" s="399">
        <v>252540.97</v>
      </c>
      <c r="G230" s="378">
        <f>F230/E230</f>
        <v>0.88610866666666666</v>
      </c>
    </row>
    <row r="231" spans="1:7" x14ac:dyDescent="0.25">
      <c r="A231" s="34">
        <v>118</v>
      </c>
      <c r="B231" s="101">
        <v>323</v>
      </c>
      <c r="C231" s="22" t="s">
        <v>97</v>
      </c>
      <c r="D231" s="116">
        <v>300000</v>
      </c>
      <c r="E231" s="116">
        <v>285000</v>
      </c>
      <c r="F231" s="116">
        <f>F230</f>
        <v>252540.97</v>
      </c>
      <c r="G231" s="409">
        <f>F231/E231</f>
        <v>0.88610866666666666</v>
      </c>
    </row>
    <row r="232" spans="1:7" x14ac:dyDescent="0.25">
      <c r="A232" s="34"/>
      <c r="B232" s="101">
        <v>3232</v>
      </c>
      <c r="C232" s="22" t="s">
        <v>715</v>
      </c>
      <c r="D232" s="116"/>
      <c r="E232" s="116"/>
      <c r="F232" s="116">
        <f>F230</f>
        <v>252540.97</v>
      </c>
      <c r="G232" s="409"/>
    </row>
    <row r="233" spans="1:7" x14ac:dyDescent="0.25">
      <c r="A233" s="34"/>
      <c r="B233" s="101"/>
      <c r="C233" s="22"/>
      <c r="D233" s="116"/>
      <c r="E233" s="116"/>
      <c r="F233" s="116"/>
      <c r="G233" s="409"/>
    </row>
    <row r="234" spans="1:7" ht="26.25" x14ac:dyDescent="0.25">
      <c r="A234" s="414"/>
      <c r="B234" s="421">
        <v>42</v>
      </c>
      <c r="C234" s="387" t="s">
        <v>723</v>
      </c>
      <c r="D234" s="422">
        <v>0</v>
      </c>
      <c r="E234" s="422">
        <v>0</v>
      </c>
      <c r="F234" s="422">
        <v>0</v>
      </c>
      <c r="G234" s="378">
        <v>0</v>
      </c>
    </row>
    <row r="235" spans="1:7" x14ac:dyDescent="0.25">
      <c r="A235" s="34"/>
      <c r="B235" s="101">
        <v>421</v>
      </c>
      <c r="C235" s="22" t="s">
        <v>131</v>
      </c>
      <c r="D235" s="116">
        <v>0</v>
      </c>
      <c r="E235" s="116">
        <v>0</v>
      </c>
      <c r="F235" s="116">
        <v>0</v>
      </c>
      <c r="G235" s="409">
        <v>0</v>
      </c>
    </row>
    <row r="236" spans="1:7" x14ac:dyDescent="0.25">
      <c r="A236" s="34"/>
      <c r="B236" s="101"/>
      <c r="C236" s="22"/>
      <c r="D236" s="116"/>
      <c r="E236" s="116"/>
      <c r="F236" s="116"/>
      <c r="G236" s="409"/>
    </row>
    <row r="237" spans="1:7" s="180" customFormat="1" x14ac:dyDescent="0.25">
      <c r="A237" s="401" t="s">
        <v>161</v>
      </c>
      <c r="B237" s="384" t="s">
        <v>585</v>
      </c>
      <c r="C237" s="385" t="s">
        <v>372</v>
      </c>
      <c r="D237" s="386">
        <v>250000</v>
      </c>
      <c r="E237" s="386">
        <v>238000</v>
      </c>
      <c r="F237" s="386">
        <v>39347.300000000003</v>
      </c>
      <c r="G237" s="388">
        <f>F237/E237</f>
        <v>0.16532478991596639</v>
      </c>
    </row>
    <row r="238" spans="1:7" s="180" customFormat="1" ht="16.5" x14ac:dyDescent="0.25">
      <c r="A238" s="33"/>
      <c r="B238" s="11"/>
      <c r="C238" s="105"/>
      <c r="D238" s="13"/>
      <c r="E238" s="13"/>
      <c r="F238" s="13"/>
      <c r="G238" s="361"/>
    </row>
    <row r="239" spans="1:7" s="180" customFormat="1" ht="15.75" customHeight="1" x14ac:dyDescent="0.2">
      <c r="A239" s="414"/>
      <c r="B239" s="398">
        <v>32</v>
      </c>
      <c r="C239" s="387" t="s">
        <v>86</v>
      </c>
      <c r="D239" s="399">
        <v>250000</v>
      </c>
      <c r="E239" s="399">
        <v>238000</v>
      </c>
      <c r="F239" s="399">
        <v>39347.300000000003</v>
      </c>
      <c r="G239" s="378">
        <f>F239/E239</f>
        <v>0.16532478991596639</v>
      </c>
    </row>
    <row r="240" spans="1:7" s="180" customFormat="1" ht="17.25" customHeight="1" x14ac:dyDescent="0.2">
      <c r="A240" s="34">
        <v>119</v>
      </c>
      <c r="B240" s="101">
        <v>323</v>
      </c>
      <c r="C240" s="22" t="s">
        <v>97</v>
      </c>
      <c r="D240" s="116">
        <v>250000</v>
      </c>
      <c r="E240" s="116">
        <v>238000</v>
      </c>
      <c r="F240" s="116">
        <f>F239</f>
        <v>39347.300000000003</v>
      </c>
      <c r="G240" s="409">
        <f>F240/E240</f>
        <v>0.16532478991596639</v>
      </c>
    </row>
    <row r="241" spans="1:7" ht="16.5" x14ac:dyDescent="0.25">
      <c r="A241" s="34"/>
      <c r="B241" s="92">
        <v>3232</v>
      </c>
      <c r="C241" s="22" t="s">
        <v>210</v>
      </c>
      <c r="D241" s="46"/>
      <c r="E241" s="46"/>
      <c r="F241" s="46">
        <f>F239</f>
        <v>39347.300000000003</v>
      </c>
      <c r="G241" s="361"/>
    </row>
    <row r="242" spans="1:7" s="180" customFormat="1" ht="16.5" x14ac:dyDescent="0.25">
      <c r="A242" s="33"/>
      <c r="B242" s="11"/>
      <c r="C242" s="105"/>
      <c r="D242" s="13"/>
      <c r="E242" s="13"/>
      <c r="F242" s="13"/>
      <c r="G242" s="361"/>
    </row>
    <row r="243" spans="1:7" s="180" customFormat="1" ht="45" x14ac:dyDescent="0.25">
      <c r="A243" s="401" t="s">
        <v>185</v>
      </c>
      <c r="B243" s="384" t="s">
        <v>395</v>
      </c>
      <c r="C243" s="385" t="s">
        <v>586</v>
      </c>
      <c r="D243" s="386">
        <f>D245+D248</f>
        <v>150000</v>
      </c>
      <c r="E243" s="386">
        <f>E245+E248</f>
        <v>143000</v>
      </c>
      <c r="F243" s="386">
        <f>F245+F248</f>
        <v>0</v>
      </c>
      <c r="G243" s="388">
        <v>0</v>
      </c>
    </row>
    <row r="244" spans="1:7" s="180" customFormat="1" ht="16.5" x14ac:dyDescent="0.25">
      <c r="A244" s="33"/>
      <c r="B244" s="11"/>
      <c r="C244" s="105"/>
      <c r="D244" s="13"/>
      <c r="E244" s="13"/>
      <c r="F244" s="13"/>
      <c r="G244" s="361"/>
    </row>
    <row r="245" spans="1:7" s="180" customFormat="1" ht="16.5" customHeight="1" x14ac:dyDescent="0.2">
      <c r="A245" s="414"/>
      <c r="B245" s="398">
        <v>32</v>
      </c>
      <c r="C245" s="387" t="s">
        <v>86</v>
      </c>
      <c r="D245" s="399">
        <v>150000</v>
      </c>
      <c r="E245" s="399">
        <v>143000</v>
      </c>
      <c r="F245" s="399">
        <v>0</v>
      </c>
      <c r="G245" s="378">
        <v>0</v>
      </c>
    </row>
    <row r="246" spans="1:7" s="180" customFormat="1" ht="25.5" x14ac:dyDescent="0.2">
      <c r="A246" s="34">
        <v>120</v>
      </c>
      <c r="B246" s="101">
        <v>323</v>
      </c>
      <c r="C246" s="22" t="s">
        <v>477</v>
      </c>
      <c r="D246" s="116">
        <v>150000</v>
      </c>
      <c r="E246" s="116">
        <v>143000</v>
      </c>
      <c r="F246" s="116">
        <v>0</v>
      </c>
      <c r="G246" s="409">
        <v>0</v>
      </c>
    </row>
    <row r="247" spans="1:7" s="180" customFormat="1" ht="12.75" x14ac:dyDescent="0.2">
      <c r="A247" s="34"/>
      <c r="B247" s="101"/>
      <c r="C247" s="22"/>
      <c r="D247" s="116"/>
      <c r="E247" s="116"/>
      <c r="F247" s="116"/>
      <c r="G247" s="409"/>
    </row>
    <row r="248" spans="1:7" s="180" customFormat="1" ht="25.5" x14ac:dyDescent="0.2">
      <c r="A248" s="414"/>
      <c r="B248" s="421">
        <v>42</v>
      </c>
      <c r="C248" s="387" t="s">
        <v>130</v>
      </c>
      <c r="D248" s="422">
        <v>0</v>
      </c>
      <c r="E248" s="422">
        <v>0</v>
      </c>
      <c r="F248" s="422">
        <v>0</v>
      </c>
      <c r="G248" s="378">
        <v>0</v>
      </c>
    </row>
    <row r="249" spans="1:7" s="180" customFormat="1" ht="12.75" x14ac:dyDescent="0.2">
      <c r="A249" s="34">
        <v>121</v>
      </c>
      <c r="B249" s="101">
        <v>421</v>
      </c>
      <c r="C249" s="22" t="s">
        <v>478</v>
      </c>
      <c r="D249" s="116">
        <v>0</v>
      </c>
      <c r="E249" s="116">
        <v>0</v>
      </c>
      <c r="F249" s="116">
        <v>0</v>
      </c>
      <c r="G249" s="409">
        <v>0</v>
      </c>
    </row>
    <row r="250" spans="1:7" s="180" customFormat="1" ht="16.5" x14ac:dyDescent="0.25">
      <c r="A250" s="34"/>
      <c r="B250" s="101"/>
      <c r="C250" s="22"/>
      <c r="D250" s="116"/>
      <c r="E250" s="116"/>
      <c r="F250" s="116"/>
      <c r="G250" s="361"/>
    </row>
    <row r="251" spans="1:7" s="180" customFormat="1" ht="30" x14ac:dyDescent="0.25">
      <c r="A251" s="418" t="s">
        <v>185</v>
      </c>
      <c r="B251" s="419" t="s">
        <v>428</v>
      </c>
      <c r="C251" s="385" t="s">
        <v>429</v>
      </c>
      <c r="D251" s="420">
        <v>100000</v>
      </c>
      <c r="E251" s="420">
        <v>97000</v>
      </c>
      <c r="F251" s="420">
        <v>96751.19</v>
      </c>
      <c r="G251" s="388">
        <f>F251/E251</f>
        <v>0.99743494845360825</v>
      </c>
    </row>
    <row r="252" spans="1:7" s="180" customFormat="1" ht="16.5" x14ac:dyDescent="0.25">
      <c r="A252" s="34"/>
      <c r="B252" s="101"/>
      <c r="C252" s="22"/>
      <c r="D252" s="116"/>
      <c r="E252" s="116"/>
      <c r="F252" s="116"/>
      <c r="G252" s="361"/>
    </row>
    <row r="253" spans="1:7" s="180" customFormat="1" ht="25.5" x14ac:dyDescent="0.2">
      <c r="A253" s="414"/>
      <c r="B253" s="421">
        <v>42</v>
      </c>
      <c r="C253" s="387" t="s">
        <v>430</v>
      </c>
      <c r="D253" s="422">
        <v>100000</v>
      </c>
      <c r="E253" s="422">
        <v>97000</v>
      </c>
      <c r="F253" s="422">
        <v>96751.19</v>
      </c>
      <c r="G253" s="378">
        <f>F253/E253</f>
        <v>0.99743494845360825</v>
      </c>
    </row>
    <row r="254" spans="1:7" s="180" customFormat="1" ht="12.75" x14ac:dyDescent="0.2">
      <c r="A254" s="34">
        <v>122</v>
      </c>
      <c r="B254" s="101">
        <v>421</v>
      </c>
      <c r="C254" s="22" t="s">
        <v>431</v>
      </c>
      <c r="D254" s="116">
        <v>100000</v>
      </c>
      <c r="E254" s="116">
        <v>97000</v>
      </c>
      <c r="F254" s="116">
        <f>F253</f>
        <v>96751.19</v>
      </c>
      <c r="G254" s="409">
        <f>F254/E254</f>
        <v>0.99743494845360825</v>
      </c>
    </row>
    <row r="255" spans="1:7" s="180" customFormat="1" ht="16.5" x14ac:dyDescent="0.25">
      <c r="A255" s="34"/>
      <c r="B255" s="101">
        <v>4213</v>
      </c>
      <c r="C255" s="22" t="s">
        <v>426</v>
      </c>
      <c r="D255" s="116"/>
      <c r="E255" s="116"/>
      <c r="F255" s="116">
        <f>F253</f>
        <v>96751.19</v>
      </c>
      <c r="G255" s="361"/>
    </row>
    <row r="256" spans="1:7" s="180" customFormat="1" ht="16.5" x14ac:dyDescent="0.25">
      <c r="A256" s="34"/>
      <c r="B256" s="101"/>
      <c r="C256" s="22"/>
      <c r="D256" s="116"/>
      <c r="E256" s="116"/>
      <c r="F256" s="116"/>
      <c r="G256" s="361"/>
    </row>
    <row r="257" spans="1:7" s="180" customFormat="1" ht="30" x14ac:dyDescent="0.25">
      <c r="A257" s="418" t="s">
        <v>185</v>
      </c>
      <c r="B257" s="419" t="s">
        <v>396</v>
      </c>
      <c r="C257" s="385" t="s">
        <v>724</v>
      </c>
      <c r="D257" s="420">
        <v>1000000</v>
      </c>
      <c r="E257" s="420">
        <v>950000</v>
      </c>
      <c r="F257" s="420">
        <v>20764.009999999998</v>
      </c>
      <c r="G257" s="388">
        <f>F257/E257</f>
        <v>2.1856852631578945E-2</v>
      </c>
    </row>
    <row r="258" spans="1:7" s="180" customFormat="1" ht="16.5" x14ac:dyDescent="0.25">
      <c r="A258" s="34"/>
      <c r="B258" s="101"/>
      <c r="C258" s="22"/>
      <c r="D258" s="116"/>
      <c r="E258" s="116"/>
      <c r="F258" s="116"/>
      <c r="G258" s="361"/>
    </row>
    <row r="259" spans="1:7" s="180" customFormat="1" ht="25.5" x14ac:dyDescent="0.2">
      <c r="A259" s="414"/>
      <c r="B259" s="421">
        <v>42</v>
      </c>
      <c r="C259" s="387" t="s">
        <v>432</v>
      </c>
      <c r="D259" s="422">
        <v>1000000</v>
      </c>
      <c r="E259" s="422">
        <v>950000</v>
      </c>
      <c r="F259" s="422">
        <v>20764.009999999998</v>
      </c>
      <c r="G259" s="378">
        <f>F259/E259</f>
        <v>2.1856852631578945E-2</v>
      </c>
    </row>
    <row r="260" spans="1:7" s="180" customFormat="1" ht="12.75" x14ac:dyDescent="0.2">
      <c r="A260" s="34">
        <v>123</v>
      </c>
      <c r="B260" s="101">
        <v>421</v>
      </c>
      <c r="C260" s="22" t="s">
        <v>134</v>
      </c>
      <c r="D260" s="116">
        <v>1000000</v>
      </c>
      <c r="E260" s="116">
        <v>950000</v>
      </c>
      <c r="F260" s="116">
        <f>F259</f>
        <v>20764.009999999998</v>
      </c>
      <c r="G260" s="409">
        <f>F260/E260</f>
        <v>2.1856852631578945E-2</v>
      </c>
    </row>
    <row r="261" spans="1:7" s="180" customFormat="1" ht="12.75" x14ac:dyDescent="0.2">
      <c r="A261" s="34"/>
      <c r="B261" s="101">
        <v>4213</v>
      </c>
      <c r="C261" s="22" t="s">
        <v>426</v>
      </c>
      <c r="D261" s="116"/>
      <c r="E261" s="116"/>
      <c r="F261" s="116">
        <f>F259</f>
        <v>20764.009999999998</v>
      </c>
      <c r="G261" s="379"/>
    </row>
    <row r="262" spans="1:7" s="180" customFormat="1" ht="16.5" x14ac:dyDescent="0.25">
      <c r="A262" s="34"/>
      <c r="B262" s="101"/>
      <c r="C262" s="22"/>
      <c r="D262" s="116"/>
      <c r="E262" s="116"/>
      <c r="F262" s="116"/>
      <c r="G262" s="361"/>
    </row>
    <row r="263" spans="1:7" s="180" customFormat="1" ht="30" x14ac:dyDescent="0.25">
      <c r="A263" s="418" t="s">
        <v>185</v>
      </c>
      <c r="B263" s="419" t="s">
        <v>433</v>
      </c>
      <c r="C263" s="385" t="s">
        <v>725</v>
      </c>
      <c r="D263" s="420">
        <v>150000</v>
      </c>
      <c r="E263" s="420">
        <v>143000</v>
      </c>
      <c r="F263" s="420">
        <v>0</v>
      </c>
      <c r="G263" s="388">
        <v>0</v>
      </c>
    </row>
    <row r="264" spans="1:7" s="180" customFormat="1" ht="16.5" x14ac:dyDescent="0.25">
      <c r="A264" s="34"/>
      <c r="B264" s="101"/>
      <c r="C264" s="22"/>
      <c r="D264" s="116"/>
      <c r="E264" s="116"/>
      <c r="F264" s="116"/>
      <c r="G264" s="361"/>
    </row>
    <row r="265" spans="1:7" s="180" customFormat="1" ht="25.5" x14ac:dyDescent="0.2">
      <c r="A265" s="414"/>
      <c r="B265" s="421">
        <v>42</v>
      </c>
      <c r="C265" s="387" t="s">
        <v>130</v>
      </c>
      <c r="D265" s="422">
        <v>150000</v>
      </c>
      <c r="E265" s="422">
        <v>143000</v>
      </c>
      <c r="F265" s="422">
        <v>0</v>
      </c>
      <c r="G265" s="378">
        <v>0</v>
      </c>
    </row>
    <row r="266" spans="1:7" s="180" customFormat="1" ht="12.75" x14ac:dyDescent="0.2">
      <c r="A266" s="34">
        <v>124</v>
      </c>
      <c r="B266" s="101">
        <v>426</v>
      </c>
      <c r="C266" s="22" t="s">
        <v>142</v>
      </c>
      <c r="D266" s="116">
        <v>150000</v>
      </c>
      <c r="E266" s="116">
        <v>143000</v>
      </c>
      <c r="F266" s="116">
        <v>0</v>
      </c>
      <c r="G266" s="409">
        <v>0</v>
      </c>
    </row>
    <row r="267" spans="1:7" s="180" customFormat="1" ht="16.5" x14ac:dyDescent="0.25">
      <c r="A267" s="34"/>
      <c r="B267" s="101"/>
      <c r="C267" s="22"/>
      <c r="D267" s="116"/>
      <c r="E267" s="116"/>
      <c r="F267" s="116"/>
      <c r="G267" s="361"/>
    </row>
    <row r="268" spans="1:7" s="180" customFormat="1" ht="30" x14ac:dyDescent="0.25">
      <c r="A268" s="418" t="s">
        <v>185</v>
      </c>
      <c r="B268" s="419" t="s">
        <v>726</v>
      </c>
      <c r="C268" s="385" t="s">
        <v>727</v>
      </c>
      <c r="D268" s="599">
        <v>150000</v>
      </c>
      <c r="E268" s="599">
        <v>143000</v>
      </c>
      <c r="F268" s="599">
        <v>0</v>
      </c>
      <c r="G268" s="435">
        <v>0</v>
      </c>
    </row>
    <row r="269" spans="1:7" s="180" customFormat="1" ht="12" customHeight="1" x14ac:dyDescent="0.25">
      <c r="A269" s="34"/>
      <c r="B269" s="101"/>
      <c r="C269" s="22"/>
      <c r="D269" s="116"/>
      <c r="E269" s="116"/>
      <c r="F269" s="116"/>
      <c r="G269" s="361"/>
    </row>
    <row r="270" spans="1:7" s="180" customFormat="1" ht="15" customHeight="1" x14ac:dyDescent="0.2">
      <c r="A270" s="414"/>
      <c r="B270" s="421">
        <v>32</v>
      </c>
      <c r="C270" s="387" t="s">
        <v>86</v>
      </c>
      <c r="D270" s="422">
        <v>150000</v>
      </c>
      <c r="E270" s="422">
        <v>143000</v>
      </c>
      <c r="F270" s="422">
        <v>0</v>
      </c>
      <c r="G270" s="378">
        <v>0</v>
      </c>
    </row>
    <row r="271" spans="1:7" s="180" customFormat="1" ht="17.25" customHeight="1" x14ac:dyDescent="0.2">
      <c r="A271" s="34">
        <v>125</v>
      </c>
      <c r="B271" s="101">
        <v>323</v>
      </c>
      <c r="C271" s="22" t="s">
        <v>97</v>
      </c>
      <c r="D271" s="116">
        <v>150000</v>
      </c>
      <c r="E271" s="116">
        <v>143000</v>
      </c>
      <c r="F271" s="116">
        <v>0</v>
      </c>
      <c r="G271" s="409">
        <v>0</v>
      </c>
    </row>
    <row r="272" spans="1:7" s="180" customFormat="1" ht="16.5" x14ac:dyDescent="0.25">
      <c r="A272" s="34"/>
      <c r="B272" s="101"/>
      <c r="C272" s="22"/>
      <c r="D272" s="116"/>
      <c r="E272" s="116"/>
      <c r="F272" s="116"/>
      <c r="G272" s="361"/>
    </row>
    <row r="273" spans="1:7" s="180" customFormat="1" ht="30" x14ac:dyDescent="0.25">
      <c r="A273" s="418" t="s">
        <v>185</v>
      </c>
      <c r="B273" s="419" t="s">
        <v>397</v>
      </c>
      <c r="C273" s="385" t="s">
        <v>728</v>
      </c>
      <c r="D273" s="420">
        <v>150000</v>
      </c>
      <c r="E273" s="420">
        <v>143000</v>
      </c>
      <c r="F273" s="420">
        <v>74375</v>
      </c>
      <c r="G273" s="388">
        <f>F273/E273</f>
        <v>0.5201048951048951</v>
      </c>
    </row>
    <row r="274" spans="1:7" s="180" customFormat="1" ht="16.5" x14ac:dyDescent="0.25">
      <c r="A274" s="305"/>
      <c r="B274" s="306"/>
      <c r="C274" s="19"/>
      <c r="D274" s="307"/>
      <c r="E274" s="307"/>
      <c r="F274" s="307"/>
      <c r="G274" s="361"/>
    </row>
    <row r="275" spans="1:7" s="180" customFormat="1" ht="25.5" x14ac:dyDescent="0.2">
      <c r="A275" s="414"/>
      <c r="B275" s="421">
        <v>42</v>
      </c>
      <c r="C275" s="387" t="s">
        <v>430</v>
      </c>
      <c r="D275" s="422">
        <v>150000</v>
      </c>
      <c r="E275" s="422">
        <v>143000</v>
      </c>
      <c r="F275" s="422">
        <v>74375</v>
      </c>
      <c r="G275" s="423">
        <f>F275/E275</f>
        <v>0.5201048951048951</v>
      </c>
    </row>
    <row r="276" spans="1:7" s="180" customFormat="1" ht="16.5" customHeight="1" x14ac:dyDescent="0.2">
      <c r="A276" s="34">
        <v>126</v>
      </c>
      <c r="B276" s="101">
        <v>426</v>
      </c>
      <c r="C276" s="22" t="s">
        <v>142</v>
      </c>
      <c r="D276" s="116">
        <v>150000</v>
      </c>
      <c r="E276" s="116">
        <v>143000</v>
      </c>
      <c r="F276" s="116">
        <v>74375</v>
      </c>
      <c r="G276" s="409">
        <f>F276/E276</f>
        <v>0.5201048951048951</v>
      </c>
    </row>
    <row r="277" spans="1:7" s="180" customFormat="1" ht="16.5" x14ac:dyDescent="0.25">
      <c r="A277" s="34"/>
      <c r="B277" s="101">
        <v>4264</v>
      </c>
      <c r="C277" s="22" t="s">
        <v>144</v>
      </c>
      <c r="D277" s="116"/>
      <c r="E277" s="116"/>
      <c r="F277" s="116">
        <v>74375</v>
      </c>
      <c r="G277" s="361"/>
    </row>
    <row r="278" spans="1:7" s="188" customFormat="1" ht="14.25" customHeight="1" x14ac:dyDescent="0.25">
      <c r="A278" s="34"/>
      <c r="B278" s="101"/>
      <c r="C278" s="22"/>
      <c r="D278" s="116"/>
      <c r="E278" s="116"/>
      <c r="F278" s="116"/>
      <c r="G278" s="361"/>
    </row>
    <row r="279" spans="1:7" s="188" customFormat="1" ht="30" x14ac:dyDescent="0.25">
      <c r="A279" s="418" t="s">
        <v>185</v>
      </c>
      <c r="B279" s="419" t="s">
        <v>479</v>
      </c>
      <c r="C279" s="385" t="s">
        <v>729</v>
      </c>
      <c r="D279" s="420">
        <v>150000</v>
      </c>
      <c r="E279" s="420">
        <v>143000</v>
      </c>
      <c r="F279" s="420">
        <v>0</v>
      </c>
      <c r="G279" s="424">
        <v>0</v>
      </c>
    </row>
    <row r="280" spans="1:7" ht="16.5" x14ac:dyDescent="0.25">
      <c r="A280" s="305"/>
      <c r="B280" s="306"/>
      <c r="C280" s="19"/>
      <c r="D280" s="307"/>
      <c r="E280" s="307"/>
      <c r="F280" s="307"/>
      <c r="G280" s="361"/>
    </row>
    <row r="281" spans="1:7" x14ac:dyDescent="0.25">
      <c r="A281" s="414"/>
      <c r="B281" s="421">
        <v>32</v>
      </c>
      <c r="C281" s="387" t="s">
        <v>86</v>
      </c>
      <c r="D281" s="422">
        <v>150000</v>
      </c>
      <c r="E281" s="422">
        <v>143000</v>
      </c>
      <c r="F281" s="422">
        <v>0</v>
      </c>
      <c r="G281" s="378">
        <v>0</v>
      </c>
    </row>
    <row r="282" spans="1:7" s="180" customFormat="1" ht="18.75" customHeight="1" x14ac:dyDescent="0.2">
      <c r="A282" s="34">
        <v>127</v>
      </c>
      <c r="B282" s="101">
        <v>323</v>
      </c>
      <c r="C282" s="22" t="s">
        <v>97</v>
      </c>
      <c r="D282" s="116">
        <v>150000</v>
      </c>
      <c r="E282" s="116">
        <v>143000</v>
      </c>
      <c r="F282" s="116">
        <v>0</v>
      </c>
      <c r="G282" s="409">
        <v>0</v>
      </c>
    </row>
    <row r="283" spans="1:7" s="180" customFormat="1" ht="16.5" x14ac:dyDescent="0.25">
      <c r="A283" s="34"/>
      <c r="B283" s="101"/>
      <c r="C283" s="22"/>
      <c r="D283" s="116"/>
      <c r="E283" s="116"/>
      <c r="F283" s="116"/>
      <c r="G283" s="361"/>
    </row>
    <row r="284" spans="1:7" s="180" customFormat="1" ht="30" x14ac:dyDescent="0.25">
      <c r="A284" s="418" t="s">
        <v>185</v>
      </c>
      <c r="B284" s="419" t="s">
        <v>480</v>
      </c>
      <c r="C284" s="385" t="s">
        <v>730</v>
      </c>
      <c r="D284" s="420">
        <v>150000</v>
      </c>
      <c r="E284" s="420">
        <v>143000</v>
      </c>
      <c r="F284" s="420">
        <v>0</v>
      </c>
      <c r="G284" s="424">
        <v>0</v>
      </c>
    </row>
    <row r="285" spans="1:7" s="180" customFormat="1" ht="16.5" x14ac:dyDescent="0.25">
      <c r="A285" s="305"/>
      <c r="B285" s="306"/>
      <c r="C285" s="19"/>
      <c r="D285" s="307"/>
      <c r="E285" s="307"/>
      <c r="F285" s="307"/>
      <c r="G285" s="361"/>
    </row>
    <row r="286" spans="1:7" s="180" customFormat="1" ht="14.25" customHeight="1" x14ac:dyDescent="0.2">
      <c r="A286" s="414"/>
      <c r="B286" s="421">
        <v>32</v>
      </c>
      <c r="C286" s="387" t="s">
        <v>86</v>
      </c>
      <c r="D286" s="422">
        <v>150000</v>
      </c>
      <c r="E286" s="422">
        <v>143000</v>
      </c>
      <c r="F286" s="422">
        <v>0</v>
      </c>
      <c r="G286" s="378">
        <v>0</v>
      </c>
    </row>
    <row r="287" spans="1:7" ht="23.25" customHeight="1" x14ac:dyDescent="0.25">
      <c r="A287" s="34" t="s">
        <v>481</v>
      </c>
      <c r="B287" s="101">
        <v>323</v>
      </c>
      <c r="C287" s="22" t="s">
        <v>97</v>
      </c>
      <c r="D287" s="116">
        <v>150000</v>
      </c>
      <c r="E287" s="116">
        <v>143000</v>
      </c>
      <c r="F287" s="116">
        <v>0</v>
      </c>
      <c r="G287" s="409">
        <v>0</v>
      </c>
    </row>
    <row r="288" spans="1:7" ht="15" customHeight="1" x14ac:dyDescent="0.25">
      <c r="A288" s="34"/>
      <c r="B288" s="101"/>
      <c r="C288" s="22"/>
      <c r="D288" s="116"/>
      <c r="E288" s="116"/>
      <c r="F288" s="116"/>
      <c r="G288" s="409"/>
    </row>
    <row r="289" spans="1:7" ht="26.25" customHeight="1" x14ac:dyDescent="0.25">
      <c r="A289" s="417" t="s">
        <v>185</v>
      </c>
      <c r="B289" s="598" t="s">
        <v>731</v>
      </c>
      <c r="C289" s="397" t="s">
        <v>732</v>
      </c>
      <c r="D289" s="599">
        <v>150000</v>
      </c>
      <c r="E289" s="599">
        <v>150000</v>
      </c>
      <c r="F289" s="599">
        <v>149475.38</v>
      </c>
      <c r="G289" s="435">
        <f>F289/E289</f>
        <v>0.99650253333333338</v>
      </c>
    </row>
    <row r="290" spans="1:7" ht="17.25" customHeight="1" x14ac:dyDescent="0.25">
      <c r="A290" s="34"/>
      <c r="B290" s="101"/>
      <c r="C290" s="22"/>
      <c r="D290" s="116"/>
      <c r="E290" s="116"/>
      <c r="F290" s="116"/>
      <c r="G290" s="409"/>
    </row>
    <row r="291" spans="1:7" ht="15" customHeight="1" x14ac:dyDescent="0.25">
      <c r="A291" s="414"/>
      <c r="B291" s="421">
        <v>32</v>
      </c>
      <c r="C291" s="387" t="s">
        <v>86</v>
      </c>
      <c r="D291" s="422">
        <v>150000</v>
      </c>
      <c r="E291" s="422">
        <v>150000</v>
      </c>
      <c r="F291" s="422">
        <v>149475.38</v>
      </c>
      <c r="G291" s="378">
        <f>F291/E291</f>
        <v>0.99650253333333338</v>
      </c>
    </row>
    <row r="292" spans="1:7" ht="14.25" customHeight="1" x14ac:dyDescent="0.25">
      <c r="A292" s="34"/>
      <c r="B292" s="101">
        <v>323</v>
      </c>
      <c r="C292" s="22" t="s">
        <v>97</v>
      </c>
      <c r="D292" s="116">
        <v>150000</v>
      </c>
      <c r="E292" s="116">
        <v>150000</v>
      </c>
      <c r="F292" s="116">
        <v>149475.38</v>
      </c>
      <c r="G292" s="409">
        <f>F292/E292</f>
        <v>0.99650253333333338</v>
      </c>
    </row>
    <row r="293" spans="1:7" ht="14.25" customHeight="1" x14ac:dyDescent="0.25">
      <c r="A293" s="34"/>
      <c r="B293" s="101">
        <v>3232</v>
      </c>
      <c r="C293" s="22" t="s">
        <v>715</v>
      </c>
      <c r="D293" s="116"/>
      <c r="E293" s="116"/>
      <c r="F293" s="116">
        <f>F292</f>
        <v>149475.38</v>
      </c>
      <c r="G293" s="409"/>
    </row>
    <row r="294" spans="1:7" ht="14.25" customHeight="1" x14ac:dyDescent="0.25">
      <c r="A294" s="34"/>
      <c r="B294" s="101"/>
      <c r="C294" s="22"/>
      <c r="D294" s="116"/>
      <c r="E294" s="116"/>
      <c r="F294" s="116"/>
      <c r="G294" s="409"/>
    </row>
    <row r="295" spans="1:7" ht="27.75" customHeight="1" x14ac:dyDescent="0.25">
      <c r="A295" s="600" t="s">
        <v>185</v>
      </c>
      <c r="B295" s="601" t="s">
        <v>733</v>
      </c>
      <c r="C295" s="602" t="s">
        <v>734</v>
      </c>
      <c r="D295" s="603">
        <v>150000</v>
      </c>
      <c r="E295" s="603">
        <v>143000</v>
      </c>
      <c r="F295" s="603">
        <v>0</v>
      </c>
      <c r="G295" s="447">
        <f>F295/E295</f>
        <v>0</v>
      </c>
    </row>
    <row r="296" spans="1:7" ht="14.25" customHeight="1" x14ac:dyDescent="0.25">
      <c r="A296" s="34"/>
      <c r="B296" s="101"/>
      <c r="C296" s="22"/>
      <c r="D296" s="116"/>
      <c r="E296" s="116"/>
      <c r="F296" s="116"/>
      <c r="G296" s="409"/>
    </row>
    <row r="297" spans="1:7" ht="26.25" customHeight="1" x14ac:dyDescent="0.25">
      <c r="A297" s="414"/>
      <c r="B297" s="421">
        <v>42</v>
      </c>
      <c r="C297" s="387" t="s">
        <v>130</v>
      </c>
      <c r="D297" s="422">
        <v>150000</v>
      </c>
      <c r="E297" s="422">
        <v>143000</v>
      </c>
      <c r="F297" s="422">
        <v>0</v>
      </c>
      <c r="G297" s="378">
        <f>F297/E297</f>
        <v>0</v>
      </c>
    </row>
    <row r="298" spans="1:7" ht="14.25" customHeight="1" x14ac:dyDescent="0.25">
      <c r="A298" s="34"/>
      <c r="B298" s="101">
        <v>421</v>
      </c>
      <c r="C298" s="22" t="s">
        <v>131</v>
      </c>
      <c r="D298" s="116">
        <v>150000</v>
      </c>
      <c r="E298" s="116">
        <v>143000</v>
      </c>
      <c r="F298" s="116">
        <v>0</v>
      </c>
      <c r="G298" s="409">
        <f>F298/E298</f>
        <v>0</v>
      </c>
    </row>
    <row r="299" spans="1:7" s="180" customFormat="1" ht="16.5" x14ac:dyDescent="0.25">
      <c r="A299" s="34"/>
      <c r="B299" s="101"/>
      <c r="C299" s="22"/>
      <c r="D299" s="116"/>
      <c r="E299" s="116"/>
      <c r="F299" s="116"/>
      <c r="G299" s="361"/>
    </row>
    <row r="300" spans="1:7" s="180" customFormat="1" ht="31.5" x14ac:dyDescent="0.25">
      <c r="A300" s="425" t="s">
        <v>274</v>
      </c>
      <c r="B300" s="426">
        <v>1013</v>
      </c>
      <c r="C300" s="391" t="s">
        <v>482</v>
      </c>
      <c r="D300" s="427">
        <f>D302+D308</f>
        <v>600000</v>
      </c>
      <c r="E300" s="427">
        <f>E302+E308</f>
        <v>1621000</v>
      </c>
      <c r="F300" s="427">
        <f>F302+F308</f>
        <v>1558683.4</v>
      </c>
      <c r="G300" s="393">
        <f>F300/E300</f>
        <v>0.9615566933991363</v>
      </c>
    </row>
    <row r="301" spans="1:7" s="180" customFormat="1" ht="16.5" x14ac:dyDescent="0.25">
      <c r="A301" s="34"/>
      <c r="B301" s="92"/>
      <c r="C301" s="22"/>
      <c r="D301" s="46"/>
      <c r="E301" s="46"/>
      <c r="F301" s="46"/>
      <c r="G301" s="361"/>
    </row>
    <row r="302" spans="1:7" ht="30" x14ac:dyDescent="0.25">
      <c r="A302" s="417" t="s">
        <v>185</v>
      </c>
      <c r="B302" s="428" t="s">
        <v>373</v>
      </c>
      <c r="C302" s="385" t="s">
        <v>483</v>
      </c>
      <c r="D302" s="429">
        <v>100000</v>
      </c>
      <c r="E302" s="429">
        <v>95000</v>
      </c>
      <c r="F302" s="429">
        <v>32830.74</v>
      </c>
      <c r="G302" s="388">
        <f>F302/E302</f>
        <v>0.34558673684210522</v>
      </c>
    </row>
    <row r="303" spans="1:7" ht="16.5" x14ac:dyDescent="0.25">
      <c r="A303" s="34"/>
      <c r="B303" s="92"/>
      <c r="C303" s="22"/>
      <c r="D303" s="46"/>
      <c r="E303" s="46"/>
      <c r="F303" s="46"/>
      <c r="G303" s="361"/>
    </row>
    <row r="304" spans="1:7" x14ac:dyDescent="0.25">
      <c r="A304" s="414"/>
      <c r="B304" s="430">
        <v>32</v>
      </c>
      <c r="C304" s="387" t="s">
        <v>86</v>
      </c>
      <c r="D304" s="431">
        <v>100000</v>
      </c>
      <c r="E304" s="431">
        <v>95000</v>
      </c>
      <c r="F304" s="431">
        <v>32830.74</v>
      </c>
      <c r="G304" s="380">
        <f>F304/E304</f>
        <v>0.34558673684210522</v>
      </c>
    </row>
    <row r="305" spans="1:7" x14ac:dyDescent="0.25">
      <c r="A305" s="34">
        <v>128</v>
      </c>
      <c r="B305" s="92">
        <v>323</v>
      </c>
      <c r="C305" s="22" t="s">
        <v>97</v>
      </c>
      <c r="D305" s="46">
        <v>100000</v>
      </c>
      <c r="E305" s="46">
        <v>95000</v>
      </c>
      <c r="F305" s="46">
        <v>32830.74</v>
      </c>
      <c r="G305" s="409">
        <f>F305/E305</f>
        <v>0.34558673684210522</v>
      </c>
    </row>
    <row r="306" spans="1:7" x14ac:dyDescent="0.25">
      <c r="A306" s="34"/>
      <c r="B306" s="92">
        <v>3237</v>
      </c>
      <c r="C306" s="22" t="s">
        <v>101</v>
      </c>
      <c r="D306" s="46"/>
      <c r="E306" s="46"/>
      <c r="F306" s="46">
        <v>32830.74</v>
      </c>
      <c r="G306" s="409"/>
    </row>
    <row r="307" spans="1:7" x14ac:dyDescent="0.25">
      <c r="A307" s="34"/>
      <c r="B307" s="92"/>
      <c r="C307" s="22"/>
      <c r="D307" s="46"/>
      <c r="E307" s="46"/>
      <c r="F307" s="46"/>
      <c r="G307" s="409"/>
    </row>
    <row r="308" spans="1:7" ht="48.75" customHeight="1" x14ac:dyDescent="0.25">
      <c r="A308" s="417" t="s">
        <v>185</v>
      </c>
      <c r="B308" s="428" t="s">
        <v>398</v>
      </c>
      <c r="C308" s="385" t="s">
        <v>434</v>
      </c>
      <c r="D308" s="429">
        <v>500000</v>
      </c>
      <c r="E308" s="429">
        <v>1526000</v>
      </c>
      <c r="F308" s="429">
        <v>1525852.66</v>
      </c>
      <c r="G308" s="424">
        <f>F308/E308</f>
        <v>0.9999034469200524</v>
      </c>
    </row>
    <row r="309" spans="1:7" ht="16.5" x14ac:dyDescent="0.25">
      <c r="A309" s="34"/>
      <c r="B309" s="92"/>
      <c r="C309" s="22"/>
      <c r="D309" s="46"/>
      <c r="E309" s="46"/>
      <c r="F309" s="46"/>
      <c r="G309" s="361"/>
    </row>
    <row r="310" spans="1:7" x14ac:dyDescent="0.25">
      <c r="A310" s="414"/>
      <c r="B310" s="430">
        <v>38</v>
      </c>
      <c r="C310" s="387" t="s">
        <v>214</v>
      </c>
      <c r="D310" s="431">
        <v>500000</v>
      </c>
      <c r="E310" s="431">
        <v>1526000</v>
      </c>
      <c r="F310" s="431">
        <f>F308</f>
        <v>1525852.66</v>
      </c>
      <c r="G310" s="378">
        <f>F310/E310</f>
        <v>0.9999034469200524</v>
      </c>
    </row>
    <row r="311" spans="1:7" ht="26.25" x14ac:dyDescent="0.25">
      <c r="A311" s="34">
        <v>129</v>
      </c>
      <c r="B311" s="92">
        <v>386</v>
      </c>
      <c r="C311" s="22" t="s">
        <v>374</v>
      </c>
      <c r="D311" s="46">
        <v>500000</v>
      </c>
      <c r="E311" s="46">
        <v>1526000</v>
      </c>
      <c r="F311" s="46">
        <f>F308</f>
        <v>1525852.66</v>
      </c>
      <c r="G311" s="409">
        <f>F311/E311</f>
        <v>0.9999034469200524</v>
      </c>
    </row>
    <row r="312" spans="1:7" ht="26.25" x14ac:dyDescent="0.25">
      <c r="A312" s="34"/>
      <c r="B312" s="92">
        <v>3861</v>
      </c>
      <c r="C312" s="22" t="s">
        <v>375</v>
      </c>
      <c r="D312" s="46"/>
      <c r="E312" s="46"/>
      <c r="F312" s="46">
        <f>F308</f>
        <v>1525852.66</v>
      </c>
      <c r="G312" s="361"/>
    </row>
    <row r="313" spans="1:7" ht="16.5" x14ac:dyDescent="0.25">
      <c r="A313" s="34"/>
      <c r="B313" s="92"/>
      <c r="C313" s="22"/>
      <c r="D313" s="46"/>
      <c r="E313" s="46"/>
      <c r="F313" s="46"/>
      <c r="G313" s="361"/>
    </row>
    <row r="314" spans="1:7" ht="45" x14ac:dyDescent="0.25">
      <c r="A314" s="335" t="s">
        <v>274</v>
      </c>
      <c r="B314" s="336">
        <v>1014</v>
      </c>
      <c r="C314" s="337" t="s">
        <v>484</v>
      </c>
      <c r="D314" s="338">
        <f>D316+D325+D331+D337+D343+D349+D355+D361+D367+D377+D382+D387+D392+D397+D403+D409+D415+D420+D425+D430+D435+D440+D445+D450+D455+D460+D465+D470+D475+D480+D485+D490+D495+D500+D505+D510</f>
        <v>47184000</v>
      </c>
      <c r="E314" s="338">
        <f>E316+E325+E331+E337+E343+E349+E355+E361+E367+E377+E382+E387+E392+E397+E403+E409+E415+E420+E425+E430+E435+E440+E445+E450+E455+E460+E465+E470+E475+E480+E485+E490+E495+E500+E505+E510</f>
        <v>42048000</v>
      </c>
      <c r="F314" s="338">
        <f>F316+F325+F331+F337+F343+F349+F355+F361+F367+F377+F382+F387+F392+F397+F403+F409+F415+F420+F425+F430+F435+F440+F445+F450+F455+F460+F465+F470+F475+F480+F485+F490+F495+F500+F505+F510</f>
        <v>7525679.5099999998</v>
      </c>
      <c r="G314" s="393">
        <f>F314/E314</f>
        <v>0.17897829884893454</v>
      </c>
    </row>
    <row r="315" spans="1:7" ht="16.5" x14ac:dyDescent="0.25">
      <c r="A315" s="329"/>
      <c r="B315" s="329"/>
      <c r="C315" s="329"/>
      <c r="D315" s="339"/>
      <c r="E315" s="4"/>
      <c r="F315" s="339"/>
      <c r="G315" s="361"/>
    </row>
    <row r="316" spans="1:7" ht="31.5" customHeight="1" x14ac:dyDescent="0.25">
      <c r="A316" s="432" t="s">
        <v>185</v>
      </c>
      <c r="B316" s="433" t="s">
        <v>485</v>
      </c>
      <c r="C316" s="397" t="s">
        <v>486</v>
      </c>
      <c r="D316" s="434">
        <f>D318+D321</f>
        <v>500000</v>
      </c>
      <c r="E316" s="434">
        <f>E318+E321</f>
        <v>425000</v>
      </c>
      <c r="F316" s="434">
        <f>F318+F321</f>
        <v>390150</v>
      </c>
      <c r="G316" s="435">
        <f>F316/E316</f>
        <v>0.91800000000000004</v>
      </c>
    </row>
    <row r="317" spans="1:7" ht="16.5" x14ac:dyDescent="0.25">
      <c r="A317" s="4"/>
      <c r="B317" s="4"/>
      <c r="C317" s="4"/>
      <c r="D317" s="340"/>
      <c r="E317" s="4"/>
      <c r="F317" s="340"/>
      <c r="G317" s="361"/>
    </row>
    <row r="318" spans="1:7" x14ac:dyDescent="0.25">
      <c r="A318" s="436"/>
      <c r="B318" s="413">
        <v>32</v>
      </c>
      <c r="C318" s="436" t="s">
        <v>86</v>
      </c>
      <c r="D318" s="437">
        <v>0</v>
      </c>
      <c r="E318" s="437">
        <v>0</v>
      </c>
      <c r="F318" s="437">
        <v>0</v>
      </c>
      <c r="G318" s="378">
        <v>0</v>
      </c>
    </row>
    <row r="319" spans="1:7" x14ac:dyDescent="0.25">
      <c r="A319" s="141">
        <v>130</v>
      </c>
      <c r="B319" s="11">
        <v>323</v>
      </c>
      <c r="C319" s="115" t="s">
        <v>97</v>
      </c>
      <c r="D319" s="295">
        <v>0</v>
      </c>
      <c r="E319" s="295">
        <v>0</v>
      </c>
      <c r="F319" s="295">
        <v>0</v>
      </c>
      <c r="G319" s="409">
        <v>0</v>
      </c>
    </row>
    <row r="320" spans="1:7" x14ac:dyDescent="0.25">
      <c r="A320" s="141"/>
      <c r="B320" s="11"/>
      <c r="C320" s="115"/>
      <c r="D320" s="295"/>
      <c r="E320" s="295"/>
      <c r="F320" s="295"/>
      <c r="G320" s="409"/>
    </row>
    <row r="321" spans="1:7" ht="26.25" x14ac:dyDescent="0.25">
      <c r="A321" s="436"/>
      <c r="B321" s="413">
        <v>42</v>
      </c>
      <c r="C321" s="438" t="s">
        <v>487</v>
      </c>
      <c r="D321" s="437">
        <v>500000</v>
      </c>
      <c r="E321" s="437">
        <v>425000</v>
      </c>
      <c r="F321" s="437">
        <v>390150</v>
      </c>
      <c r="G321" s="378">
        <f>F321/E321</f>
        <v>0.91800000000000004</v>
      </c>
    </row>
    <row r="322" spans="1:7" x14ac:dyDescent="0.25">
      <c r="A322" s="141">
        <v>131</v>
      </c>
      <c r="B322" s="11">
        <v>422</v>
      </c>
      <c r="C322" s="12" t="s">
        <v>135</v>
      </c>
      <c r="D322" s="295">
        <v>500000</v>
      </c>
      <c r="E322" s="295">
        <v>425000</v>
      </c>
      <c r="F322" s="295">
        <f>F321</f>
        <v>390150</v>
      </c>
      <c r="G322" s="409">
        <f>F322/E322</f>
        <v>0.91800000000000004</v>
      </c>
    </row>
    <row r="323" spans="1:7" ht="16.5" x14ac:dyDescent="0.25">
      <c r="A323" s="141"/>
      <c r="B323" s="11">
        <v>4227</v>
      </c>
      <c r="C323" s="115" t="s">
        <v>591</v>
      </c>
      <c r="D323" s="295"/>
      <c r="E323" s="295"/>
      <c r="F323" s="295">
        <f>F321</f>
        <v>390150</v>
      </c>
      <c r="G323" s="361"/>
    </row>
    <row r="324" spans="1:7" ht="16.5" x14ac:dyDescent="0.25">
      <c r="A324" s="115"/>
      <c r="B324" s="115"/>
      <c r="C324" s="115"/>
      <c r="D324" s="295"/>
      <c r="E324" s="115"/>
      <c r="F324" s="295"/>
      <c r="G324" s="361"/>
    </row>
    <row r="325" spans="1:7" ht="39" x14ac:dyDescent="0.25">
      <c r="A325" s="439" t="s">
        <v>185</v>
      </c>
      <c r="B325" s="440" t="s">
        <v>488</v>
      </c>
      <c r="C325" s="441" t="s">
        <v>489</v>
      </c>
      <c r="D325" s="442">
        <f>D327</f>
        <v>19000</v>
      </c>
      <c r="E325" s="442">
        <v>21000</v>
      </c>
      <c r="F325" s="442">
        <v>20755.11</v>
      </c>
      <c r="G325" s="435">
        <f>F325/E325</f>
        <v>0.98833857142857151</v>
      </c>
    </row>
    <row r="326" spans="1:7" ht="16.5" x14ac:dyDescent="0.25">
      <c r="A326" s="115"/>
      <c r="B326" s="115"/>
      <c r="C326" s="115"/>
      <c r="D326" s="295"/>
      <c r="E326" s="295"/>
      <c r="F326" s="295"/>
      <c r="G326" s="361"/>
    </row>
    <row r="327" spans="1:7" x14ac:dyDescent="0.25">
      <c r="A327" s="436"/>
      <c r="B327" s="413">
        <v>32</v>
      </c>
      <c r="C327" s="438" t="s">
        <v>86</v>
      </c>
      <c r="D327" s="437">
        <v>19000</v>
      </c>
      <c r="E327" s="437">
        <v>21000</v>
      </c>
      <c r="F327" s="437">
        <f>F325</f>
        <v>20755.11</v>
      </c>
      <c r="G327" s="378">
        <f>F327/E327</f>
        <v>0.98833857142857151</v>
      </c>
    </row>
    <row r="328" spans="1:7" x14ac:dyDescent="0.25">
      <c r="A328" s="141">
        <v>132</v>
      </c>
      <c r="B328" s="11">
        <v>323</v>
      </c>
      <c r="C328" s="115" t="s">
        <v>97</v>
      </c>
      <c r="D328" s="295">
        <v>19000</v>
      </c>
      <c r="E328" s="295">
        <v>21000</v>
      </c>
      <c r="F328" s="295">
        <f>F325</f>
        <v>20755.11</v>
      </c>
      <c r="G328" s="409">
        <f>F328/E328</f>
        <v>0.98833857142857151</v>
      </c>
    </row>
    <row r="329" spans="1:7" x14ac:dyDescent="0.25">
      <c r="A329" s="141"/>
      <c r="B329" s="11">
        <v>3237</v>
      </c>
      <c r="C329" s="115" t="s">
        <v>101</v>
      </c>
      <c r="D329" s="295"/>
      <c r="E329" s="295"/>
      <c r="F329" s="295">
        <f>F325</f>
        <v>20755.11</v>
      </c>
      <c r="G329" s="409"/>
    </row>
    <row r="330" spans="1:7" ht="16.5" x14ac:dyDescent="0.25">
      <c r="A330" s="115"/>
      <c r="B330" s="115"/>
      <c r="C330" s="115"/>
      <c r="D330" s="295"/>
      <c r="E330" s="115"/>
      <c r="F330" s="295"/>
      <c r="G330" s="361"/>
    </row>
    <row r="331" spans="1:7" ht="26.25" x14ac:dyDescent="0.25">
      <c r="A331" s="439" t="s">
        <v>185</v>
      </c>
      <c r="B331" s="440" t="s">
        <v>490</v>
      </c>
      <c r="C331" s="441" t="s">
        <v>491</v>
      </c>
      <c r="D331" s="442">
        <v>9850000</v>
      </c>
      <c r="E331" s="442">
        <v>9358000</v>
      </c>
      <c r="F331" s="442">
        <v>4480521.0199999996</v>
      </c>
      <c r="G331" s="435">
        <f>F331/E331</f>
        <v>0.47879044881384908</v>
      </c>
    </row>
    <row r="332" spans="1:7" ht="16.5" x14ac:dyDescent="0.25">
      <c r="A332" s="115"/>
      <c r="B332" s="115"/>
      <c r="C332" s="115"/>
      <c r="D332" s="295"/>
      <c r="E332" s="295"/>
      <c r="F332" s="295"/>
      <c r="G332" s="361"/>
    </row>
    <row r="333" spans="1:7" ht="26.25" x14ac:dyDescent="0.25">
      <c r="A333" s="436"/>
      <c r="B333" s="413">
        <v>42</v>
      </c>
      <c r="C333" s="438" t="s">
        <v>487</v>
      </c>
      <c r="D333" s="437">
        <v>9850000</v>
      </c>
      <c r="E333" s="437">
        <v>9358000</v>
      </c>
      <c r="F333" s="437">
        <f>F331</f>
        <v>4480521.0199999996</v>
      </c>
      <c r="G333" s="378">
        <f>F333/E333</f>
        <v>0.47879044881384908</v>
      </c>
    </row>
    <row r="334" spans="1:7" x14ac:dyDescent="0.25">
      <c r="A334" s="141">
        <v>133</v>
      </c>
      <c r="B334" s="11">
        <v>421</v>
      </c>
      <c r="C334" s="115" t="s">
        <v>131</v>
      </c>
      <c r="D334" s="295">
        <v>9850000</v>
      </c>
      <c r="E334" s="295">
        <v>9358000</v>
      </c>
      <c r="F334" s="295">
        <f>F331</f>
        <v>4480521.0199999996</v>
      </c>
      <c r="G334" s="409">
        <f>F334/E334</f>
        <v>0.47879044881384908</v>
      </c>
    </row>
    <row r="335" spans="1:7" x14ac:dyDescent="0.25">
      <c r="A335" s="141"/>
      <c r="B335" s="11">
        <v>4212</v>
      </c>
      <c r="C335" s="115" t="s">
        <v>132</v>
      </c>
      <c r="D335" s="295"/>
      <c r="E335" s="295"/>
      <c r="F335" s="295">
        <f>F331</f>
        <v>4480521.0199999996</v>
      </c>
      <c r="G335" s="379"/>
    </row>
    <row r="336" spans="1:7" ht="16.5" x14ac:dyDescent="0.25">
      <c r="A336" s="115"/>
      <c r="B336" s="115"/>
      <c r="C336" s="115"/>
      <c r="D336" s="295"/>
      <c r="E336" s="115"/>
      <c r="F336" s="295"/>
      <c r="G336" s="361"/>
    </row>
    <row r="337" spans="1:7" ht="29.25" customHeight="1" x14ac:dyDescent="0.25">
      <c r="A337" s="443" t="s">
        <v>161</v>
      </c>
      <c r="B337" s="444" t="s">
        <v>492</v>
      </c>
      <c r="C337" s="445" t="s">
        <v>493</v>
      </c>
      <c r="D337" s="446">
        <v>45000</v>
      </c>
      <c r="E337" s="446">
        <v>47000</v>
      </c>
      <c r="F337" s="446">
        <v>46800</v>
      </c>
      <c r="G337" s="447">
        <f>F337/E337</f>
        <v>0.99574468085106382</v>
      </c>
    </row>
    <row r="338" spans="1:7" ht="16.5" x14ac:dyDescent="0.25">
      <c r="A338" s="115"/>
      <c r="B338" s="115"/>
      <c r="C338" s="115"/>
      <c r="D338" s="295"/>
      <c r="E338" s="295"/>
      <c r="F338" s="295"/>
      <c r="G338" s="361"/>
    </row>
    <row r="339" spans="1:7" x14ac:dyDescent="0.25">
      <c r="A339" s="436"/>
      <c r="B339" s="413">
        <v>32</v>
      </c>
      <c r="C339" s="436" t="s">
        <v>86</v>
      </c>
      <c r="D339" s="437">
        <v>45000</v>
      </c>
      <c r="E339" s="437">
        <v>47000</v>
      </c>
      <c r="F339" s="437">
        <f>F337</f>
        <v>46800</v>
      </c>
      <c r="G339" s="378">
        <f>F339/E339</f>
        <v>0.99574468085106382</v>
      </c>
    </row>
    <row r="340" spans="1:7" x14ac:dyDescent="0.25">
      <c r="A340" s="141">
        <v>134</v>
      </c>
      <c r="B340" s="11">
        <v>323</v>
      </c>
      <c r="C340" s="115" t="s">
        <v>97</v>
      </c>
      <c r="D340" s="295">
        <v>45000</v>
      </c>
      <c r="E340" s="295">
        <v>47000</v>
      </c>
      <c r="F340" s="295">
        <f>F337</f>
        <v>46800</v>
      </c>
      <c r="G340" s="409">
        <f>F340/E340</f>
        <v>0.99574468085106382</v>
      </c>
    </row>
    <row r="341" spans="1:7" ht="16.5" x14ac:dyDescent="0.25">
      <c r="A341" s="141"/>
      <c r="B341" s="11">
        <v>3237</v>
      </c>
      <c r="C341" s="115" t="s">
        <v>101</v>
      </c>
      <c r="D341" s="295"/>
      <c r="E341" s="295"/>
      <c r="F341" s="295">
        <f>F337</f>
        <v>46800</v>
      </c>
      <c r="G341" s="361"/>
    </row>
    <row r="342" spans="1:7" ht="16.5" x14ac:dyDescent="0.25">
      <c r="A342" s="141"/>
      <c r="B342" s="11"/>
      <c r="C342" s="115"/>
      <c r="D342" s="295"/>
      <c r="E342" s="295"/>
      <c r="F342" s="295"/>
      <c r="G342" s="361"/>
    </row>
    <row r="343" spans="1:7" ht="39" x14ac:dyDescent="0.25">
      <c r="A343" s="448" t="s">
        <v>185</v>
      </c>
      <c r="B343" s="440" t="s">
        <v>494</v>
      </c>
      <c r="C343" s="441" t="s">
        <v>495</v>
      </c>
      <c r="D343" s="442">
        <v>300000</v>
      </c>
      <c r="E343" s="442">
        <v>255000</v>
      </c>
      <c r="F343" s="442">
        <v>97562.5</v>
      </c>
      <c r="G343" s="424">
        <f>F343/E343</f>
        <v>0.38259803921568625</v>
      </c>
    </row>
    <row r="344" spans="1:7" ht="16.5" x14ac:dyDescent="0.25">
      <c r="A344" s="141"/>
      <c r="B344" s="11"/>
      <c r="C344" s="115"/>
      <c r="D344" s="295"/>
      <c r="E344" s="295"/>
      <c r="F344" s="295"/>
      <c r="G344" s="361"/>
    </row>
    <row r="345" spans="1:7" ht="26.25" x14ac:dyDescent="0.25">
      <c r="A345" s="449"/>
      <c r="B345" s="413">
        <v>42</v>
      </c>
      <c r="C345" s="438" t="s">
        <v>487</v>
      </c>
      <c r="D345" s="437">
        <v>300000</v>
      </c>
      <c r="E345" s="437">
        <v>255000</v>
      </c>
      <c r="F345" s="437">
        <f>F343</f>
        <v>97562.5</v>
      </c>
      <c r="G345" s="378">
        <f>F345/E345</f>
        <v>0.38259803921568625</v>
      </c>
    </row>
    <row r="346" spans="1:7" ht="14.25" customHeight="1" x14ac:dyDescent="0.25">
      <c r="A346" s="141">
        <v>135</v>
      </c>
      <c r="B346" s="11">
        <v>421</v>
      </c>
      <c r="C346" s="115" t="s">
        <v>131</v>
      </c>
      <c r="D346" s="295">
        <v>300000</v>
      </c>
      <c r="E346" s="295">
        <v>255000</v>
      </c>
      <c r="F346" s="295">
        <f>F343</f>
        <v>97562.5</v>
      </c>
      <c r="G346" s="409">
        <f>F346/E346</f>
        <v>0.38259803921568625</v>
      </c>
    </row>
    <row r="347" spans="1:7" ht="14.25" customHeight="1" x14ac:dyDescent="0.25">
      <c r="A347" s="141"/>
      <c r="B347" s="11">
        <v>4214</v>
      </c>
      <c r="C347" s="115" t="s">
        <v>134</v>
      </c>
      <c r="D347" s="295"/>
      <c r="E347" s="295"/>
      <c r="F347" s="295">
        <f>F343</f>
        <v>97562.5</v>
      </c>
      <c r="G347" s="379"/>
    </row>
    <row r="348" spans="1:7" ht="14.25" customHeight="1" x14ac:dyDescent="0.25">
      <c r="A348" s="141"/>
      <c r="B348" s="11"/>
      <c r="C348" s="115"/>
      <c r="D348" s="295"/>
      <c r="E348" s="295"/>
      <c r="F348" s="295"/>
      <c r="G348" s="361"/>
    </row>
    <row r="349" spans="1:7" ht="42.75" customHeight="1" x14ac:dyDescent="0.25">
      <c r="A349" s="448" t="s">
        <v>161</v>
      </c>
      <c r="B349" s="440" t="s">
        <v>496</v>
      </c>
      <c r="C349" s="441" t="s">
        <v>497</v>
      </c>
      <c r="D349" s="442">
        <v>280000</v>
      </c>
      <c r="E349" s="442">
        <v>270000</v>
      </c>
      <c r="F349" s="442">
        <v>269538.58</v>
      </c>
      <c r="G349" s="435">
        <f>F349/E349</f>
        <v>0.99829103703703714</v>
      </c>
    </row>
    <row r="350" spans="1:7" ht="14.25" customHeight="1" x14ac:dyDescent="0.25">
      <c r="A350" s="141"/>
      <c r="B350" s="11"/>
      <c r="C350" s="115"/>
      <c r="D350" s="295"/>
      <c r="E350" s="295"/>
      <c r="F350" s="295"/>
      <c r="G350" s="361"/>
    </row>
    <row r="351" spans="1:7" ht="14.25" customHeight="1" x14ac:dyDescent="0.25">
      <c r="A351" s="450"/>
      <c r="B351" s="413">
        <v>32</v>
      </c>
      <c r="C351" s="436" t="s">
        <v>86</v>
      </c>
      <c r="D351" s="437">
        <v>280000</v>
      </c>
      <c r="E351" s="437">
        <v>270000</v>
      </c>
      <c r="F351" s="437">
        <f>F349</f>
        <v>269538.58</v>
      </c>
      <c r="G351" s="378">
        <f>F351/E351</f>
        <v>0.99829103703703714</v>
      </c>
    </row>
    <row r="352" spans="1:7" ht="14.25" customHeight="1" x14ac:dyDescent="0.25">
      <c r="A352" s="141">
        <v>136</v>
      </c>
      <c r="B352" s="11">
        <v>323</v>
      </c>
      <c r="C352" s="115" t="s">
        <v>97</v>
      </c>
      <c r="D352" s="295">
        <v>280000</v>
      </c>
      <c r="E352" s="295">
        <v>270000</v>
      </c>
      <c r="F352" s="295">
        <f>F349</f>
        <v>269538.58</v>
      </c>
      <c r="G352" s="409">
        <f>F352/E352</f>
        <v>0.99829103703703714</v>
      </c>
    </row>
    <row r="353" spans="1:7" ht="14.25" customHeight="1" x14ac:dyDescent="0.25">
      <c r="A353" s="141"/>
      <c r="B353" s="11">
        <v>3237</v>
      </c>
      <c r="C353" s="115" t="s">
        <v>101</v>
      </c>
      <c r="D353" s="295"/>
      <c r="E353" s="295"/>
      <c r="F353" s="295">
        <f>F349</f>
        <v>269538.58</v>
      </c>
      <c r="G353" s="379"/>
    </row>
    <row r="354" spans="1:7" ht="16.5" x14ac:dyDescent="0.25">
      <c r="A354" s="141"/>
      <c r="B354" s="11"/>
      <c r="C354" s="115"/>
      <c r="D354" s="295"/>
      <c r="E354" s="295"/>
      <c r="F354" s="295"/>
      <c r="G354" s="361"/>
    </row>
    <row r="355" spans="1:7" ht="67.5" customHeight="1" x14ac:dyDescent="0.25">
      <c r="A355" s="448" t="s">
        <v>161</v>
      </c>
      <c r="B355" s="440" t="s">
        <v>498</v>
      </c>
      <c r="C355" s="441" t="s">
        <v>499</v>
      </c>
      <c r="D355" s="442">
        <v>272000</v>
      </c>
      <c r="E355" s="442">
        <v>232000</v>
      </c>
      <c r="F355" s="442">
        <v>160000</v>
      </c>
      <c r="G355" s="435">
        <f>F355/E355</f>
        <v>0.68965517241379315</v>
      </c>
    </row>
    <row r="356" spans="1:7" ht="16.5" x14ac:dyDescent="0.25">
      <c r="A356" s="141"/>
      <c r="B356" s="11"/>
      <c r="C356" s="115"/>
      <c r="D356" s="295"/>
      <c r="E356" s="295"/>
      <c r="F356" s="295"/>
      <c r="G356" s="361"/>
    </row>
    <row r="357" spans="1:7" x14ac:dyDescent="0.25">
      <c r="A357" s="449"/>
      <c r="B357" s="413">
        <v>32</v>
      </c>
      <c r="C357" s="436" t="s">
        <v>86</v>
      </c>
      <c r="D357" s="437">
        <v>272000</v>
      </c>
      <c r="E357" s="437">
        <v>232000</v>
      </c>
      <c r="F357" s="437">
        <v>160000</v>
      </c>
      <c r="G357" s="378">
        <f>F357/E357</f>
        <v>0.68965517241379315</v>
      </c>
    </row>
    <row r="358" spans="1:7" x14ac:dyDescent="0.25">
      <c r="A358" s="141">
        <v>137</v>
      </c>
      <c r="B358" s="11">
        <v>323</v>
      </c>
      <c r="C358" s="115" t="s">
        <v>97</v>
      </c>
      <c r="D358" s="295">
        <v>272000</v>
      </c>
      <c r="E358" s="295">
        <v>232000</v>
      </c>
      <c r="F358" s="295">
        <v>160000</v>
      </c>
      <c r="G358" s="409">
        <f>F358/E358</f>
        <v>0.68965517241379315</v>
      </c>
    </row>
    <row r="359" spans="1:7" ht="16.5" x14ac:dyDescent="0.25">
      <c r="A359" s="141"/>
      <c r="B359" s="11">
        <v>3237</v>
      </c>
      <c r="C359" s="115" t="s">
        <v>101</v>
      </c>
      <c r="D359" s="295"/>
      <c r="E359" s="295"/>
      <c r="F359" s="295">
        <v>160000</v>
      </c>
      <c r="G359" s="361"/>
    </row>
    <row r="360" spans="1:7" ht="16.5" x14ac:dyDescent="0.25">
      <c r="A360" s="141"/>
      <c r="B360" s="11"/>
      <c r="C360" s="115"/>
      <c r="D360" s="295"/>
      <c r="E360" s="295"/>
      <c r="F360" s="295"/>
      <c r="G360" s="361"/>
    </row>
    <row r="361" spans="1:7" ht="90" x14ac:dyDescent="0.25">
      <c r="A361" s="448" t="s">
        <v>500</v>
      </c>
      <c r="B361" s="440" t="s">
        <v>501</v>
      </c>
      <c r="C361" s="441" t="s">
        <v>502</v>
      </c>
      <c r="D361" s="442">
        <v>300000</v>
      </c>
      <c r="E361" s="442">
        <v>386000</v>
      </c>
      <c r="F361" s="442">
        <v>385265.13</v>
      </c>
      <c r="G361" s="435">
        <f>F361/E361</f>
        <v>0.99809619170984454</v>
      </c>
    </row>
    <row r="362" spans="1:7" ht="16.5" x14ac:dyDescent="0.25">
      <c r="A362" s="141"/>
      <c r="B362" s="11"/>
      <c r="C362" s="115"/>
      <c r="D362" s="295"/>
      <c r="E362" s="295"/>
      <c r="F362" s="295"/>
      <c r="G362" s="361"/>
    </row>
    <row r="363" spans="1:7" x14ac:dyDescent="0.25">
      <c r="A363" s="449"/>
      <c r="B363" s="413">
        <v>32</v>
      </c>
      <c r="C363" s="436" t="s">
        <v>86</v>
      </c>
      <c r="D363" s="437">
        <v>300000</v>
      </c>
      <c r="E363" s="437">
        <v>386000</v>
      </c>
      <c r="F363" s="437">
        <f>F361</f>
        <v>385265.13</v>
      </c>
      <c r="G363" s="378">
        <f>F363/E363</f>
        <v>0.99809619170984454</v>
      </c>
    </row>
    <row r="364" spans="1:7" x14ac:dyDescent="0.25">
      <c r="A364" s="141">
        <v>138</v>
      </c>
      <c r="B364" s="11">
        <v>323</v>
      </c>
      <c r="C364" s="115" t="s">
        <v>97</v>
      </c>
      <c r="D364" s="295">
        <v>300000</v>
      </c>
      <c r="E364" s="295">
        <v>386000</v>
      </c>
      <c r="F364" s="295">
        <f>F361</f>
        <v>385265.13</v>
      </c>
      <c r="G364" s="409">
        <f>F364/E364</f>
        <v>0.99809619170984454</v>
      </c>
    </row>
    <row r="365" spans="1:7" ht="16.5" x14ac:dyDescent="0.25">
      <c r="A365" s="141"/>
      <c r="B365" s="11">
        <v>3237</v>
      </c>
      <c r="C365" s="115" t="s">
        <v>101</v>
      </c>
      <c r="D365" s="295"/>
      <c r="E365" s="295"/>
      <c r="F365" s="295">
        <f>F361</f>
        <v>385265.13</v>
      </c>
      <c r="G365" s="361"/>
    </row>
    <row r="366" spans="1:7" ht="16.5" x14ac:dyDescent="0.25">
      <c r="A366" s="141"/>
      <c r="B366" s="11"/>
      <c r="C366" s="115"/>
      <c r="D366" s="295"/>
      <c r="E366" s="295"/>
      <c r="F366" s="295"/>
      <c r="G366" s="361"/>
    </row>
    <row r="367" spans="1:7" x14ac:dyDescent="0.25">
      <c r="A367" s="439" t="s">
        <v>161</v>
      </c>
      <c r="B367" s="440" t="s">
        <v>503</v>
      </c>
      <c r="C367" s="439" t="s">
        <v>504</v>
      </c>
      <c r="D367" s="442">
        <f>D369+D373</f>
        <v>500000</v>
      </c>
      <c r="E367" s="442">
        <f>E369+E373</f>
        <v>1196000</v>
      </c>
      <c r="F367" s="442">
        <f>F369+F373</f>
        <v>1195240.8799999999</v>
      </c>
      <c r="G367" s="435">
        <f>F367/E367</f>
        <v>0.99936528428093641</v>
      </c>
    </row>
    <row r="368" spans="1:7" ht="16.5" x14ac:dyDescent="0.25">
      <c r="A368" s="115"/>
      <c r="B368" s="11"/>
      <c r="C368" s="115"/>
      <c r="D368" s="295"/>
      <c r="E368" s="295"/>
      <c r="F368" s="295"/>
      <c r="G368" s="361"/>
    </row>
    <row r="369" spans="1:7" ht="39" x14ac:dyDescent="0.25">
      <c r="A369" s="449"/>
      <c r="B369" s="413">
        <v>36</v>
      </c>
      <c r="C369" s="438" t="s">
        <v>505</v>
      </c>
      <c r="D369" s="437">
        <v>270000</v>
      </c>
      <c r="E369" s="437">
        <v>486000</v>
      </c>
      <c r="F369" s="437">
        <v>485516.19</v>
      </c>
      <c r="G369" s="378">
        <f>F369/E369</f>
        <v>0.99900450617283953</v>
      </c>
    </row>
    <row r="370" spans="1:7" ht="24.75" customHeight="1" x14ac:dyDescent="0.25">
      <c r="A370" s="342">
        <v>139</v>
      </c>
      <c r="B370" s="276">
        <v>368</v>
      </c>
      <c r="C370" s="343" t="s">
        <v>506</v>
      </c>
      <c r="D370" s="344">
        <v>270000</v>
      </c>
      <c r="E370" s="344">
        <v>486000</v>
      </c>
      <c r="F370" s="344">
        <v>485516.19</v>
      </c>
      <c r="G370" s="409">
        <f>F370/E370</f>
        <v>0.99900450617283953</v>
      </c>
    </row>
    <row r="371" spans="1:7" ht="24.75" customHeight="1" x14ac:dyDescent="0.25">
      <c r="A371" s="342"/>
      <c r="B371" s="276">
        <v>3681</v>
      </c>
      <c r="C371" s="343" t="s">
        <v>589</v>
      </c>
      <c r="D371" s="344"/>
      <c r="E371" s="344"/>
      <c r="F371" s="344">
        <v>485516.19</v>
      </c>
      <c r="G371" s="379"/>
    </row>
    <row r="372" spans="1:7" ht="14.25" customHeight="1" x14ac:dyDescent="0.25">
      <c r="A372" s="342"/>
      <c r="B372" s="276"/>
      <c r="C372" s="343"/>
      <c r="D372" s="344"/>
      <c r="E372" s="344"/>
      <c r="F372" s="344"/>
      <c r="G372" s="379"/>
    </row>
    <row r="373" spans="1:7" x14ac:dyDescent="0.25">
      <c r="A373" s="449"/>
      <c r="B373" s="413">
        <v>38</v>
      </c>
      <c r="C373" s="436" t="s">
        <v>119</v>
      </c>
      <c r="D373" s="437">
        <v>230000</v>
      </c>
      <c r="E373" s="437">
        <v>710000</v>
      </c>
      <c r="F373" s="437">
        <v>709724.69</v>
      </c>
      <c r="G373" s="378">
        <f>F373/E373</f>
        <v>0.99961223943661959</v>
      </c>
    </row>
    <row r="374" spans="1:7" x14ac:dyDescent="0.25">
      <c r="A374" s="141">
        <v>140</v>
      </c>
      <c r="B374" s="11">
        <v>381</v>
      </c>
      <c r="C374" s="115" t="s">
        <v>507</v>
      </c>
      <c r="D374" s="295">
        <v>230000</v>
      </c>
      <c r="E374" s="295">
        <v>710000</v>
      </c>
      <c r="F374" s="295">
        <f>F373</f>
        <v>709724.69</v>
      </c>
      <c r="G374" s="409">
        <f>F374/E374</f>
        <v>0.99961223943661959</v>
      </c>
    </row>
    <row r="375" spans="1:7" ht="26.25" customHeight="1" x14ac:dyDescent="0.25">
      <c r="A375" s="141"/>
      <c r="B375" s="11">
        <v>3813</v>
      </c>
      <c r="C375" s="12" t="s">
        <v>590</v>
      </c>
      <c r="D375" s="295"/>
      <c r="E375" s="295"/>
      <c r="F375" s="295">
        <f>F373</f>
        <v>709724.69</v>
      </c>
      <c r="G375" s="379"/>
    </row>
    <row r="376" spans="1:7" ht="15" customHeight="1" x14ac:dyDescent="0.25">
      <c r="A376" s="141"/>
      <c r="B376" s="11"/>
      <c r="C376" s="12"/>
      <c r="D376" s="295"/>
      <c r="E376" s="295"/>
      <c r="F376" s="295"/>
      <c r="G376" s="379"/>
    </row>
    <row r="377" spans="1:7" x14ac:dyDescent="0.25">
      <c r="A377" s="448" t="s">
        <v>185</v>
      </c>
      <c r="B377" s="439" t="s">
        <v>508</v>
      </c>
      <c r="C377" s="439" t="s">
        <v>509</v>
      </c>
      <c r="D377" s="442">
        <v>4180000</v>
      </c>
      <c r="E377" s="442">
        <v>3553000</v>
      </c>
      <c r="F377" s="442">
        <v>0</v>
      </c>
      <c r="G377" s="435">
        <v>0</v>
      </c>
    </row>
    <row r="378" spans="1:7" x14ac:dyDescent="0.25">
      <c r="A378" s="341"/>
      <c r="B378" s="331"/>
      <c r="C378" s="333"/>
      <c r="D378" s="334"/>
      <c r="E378" s="334"/>
      <c r="F378" s="334"/>
      <c r="G378" s="379"/>
    </row>
    <row r="379" spans="1:7" ht="29.25" customHeight="1" x14ac:dyDescent="0.25">
      <c r="A379" s="449"/>
      <c r="B379" s="413">
        <v>38</v>
      </c>
      <c r="C379" s="438" t="s">
        <v>119</v>
      </c>
      <c r="D379" s="437">
        <v>4180000</v>
      </c>
      <c r="E379" s="437">
        <v>3553000</v>
      </c>
      <c r="F379" s="437">
        <v>0</v>
      </c>
      <c r="G379" s="378">
        <v>0</v>
      </c>
    </row>
    <row r="380" spans="1:7" x14ac:dyDescent="0.25">
      <c r="A380" s="141">
        <v>141</v>
      </c>
      <c r="B380" s="11">
        <v>382</v>
      </c>
      <c r="C380" s="115" t="s">
        <v>510</v>
      </c>
      <c r="D380" s="295">
        <v>4180000</v>
      </c>
      <c r="E380" s="295">
        <v>3553000</v>
      </c>
      <c r="F380" s="295">
        <v>0</v>
      </c>
      <c r="G380" s="409">
        <v>0</v>
      </c>
    </row>
    <row r="381" spans="1:7" ht="16.5" x14ac:dyDescent="0.25">
      <c r="A381" s="341"/>
      <c r="B381" s="331"/>
      <c r="C381" s="330"/>
      <c r="D381" s="334"/>
      <c r="E381" s="334"/>
      <c r="F381" s="334"/>
      <c r="G381" s="361"/>
    </row>
    <row r="382" spans="1:7" x14ac:dyDescent="0.25">
      <c r="A382" s="448" t="s">
        <v>185</v>
      </c>
      <c r="B382" s="440" t="s">
        <v>511</v>
      </c>
      <c r="C382" s="439" t="s">
        <v>512</v>
      </c>
      <c r="D382" s="442">
        <v>910000</v>
      </c>
      <c r="E382" s="442">
        <v>774000</v>
      </c>
      <c r="F382" s="442">
        <v>0</v>
      </c>
      <c r="G382" s="435">
        <v>0</v>
      </c>
    </row>
    <row r="383" spans="1:7" x14ac:dyDescent="0.25">
      <c r="A383" s="141"/>
      <c r="B383" s="115"/>
      <c r="C383" s="115"/>
      <c r="D383" s="295"/>
      <c r="E383" s="295"/>
      <c r="F383" s="295"/>
      <c r="G383" s="379"/>
    </row>
    <row r="384" spans="1:7" x14ac:dyDescent="0.25">
      <c r="A384" s="449"/>
      <c r="B384" s="413">
        <v>38</v>
      </c>
      <c r="C384" s="449" t="s">
        <v>119</v>
      </c>
      <c r="D384" s="451">
        <v>910000</v>
      </c>
      <c r="E384" s="451">
        <v>774000</v>
      </c>
      <c r="F384" s="451">
        <v>0</v>
      </c>
      <c r="G384" s="378">
        <v>0</v>
      </c>
    </row>
    <row r="385" spans="1:7" x14ac:dyDescent="0.25">
      <c r="A385" s="141">
        <v>142</v>
      </c>
      <c r="B385" s="11">
        <v>382</v>
      </c>
      <c r="C385" s="115" t="s">
        <v>513</v>
      </c>
      <c r="D385" s="295">
        <v>910000</v>
      </c>
      <c r="E385" s="295">
        <v>774000</v>
      </c>
      <c r="F385" s="295">
        <v>0</v>
      </c>
      <c r="G385" s="409">
        <v>0</v>
      </c>
    </row>
    <row r="386" spans="1:7" x14ac:dyDescent="0.25">
      <c r="A386" s="141"/>
      <c r="B386" s="115"/>
      <c r="C386" s="115"/>
      <c r="D386" s="295"/>
      <c r="E386" s="295"/>
      <c r="F386" s="295"/>
      <c r="G386" s="379"/>
    </row>
    <row r="387" spans="1:7" x14ac:dyDescent="0.25">
      <c r="A387" s="448" t="s">
        <v>185</v>
      </c>
      <c r="B387" s="439" t="s">
        <v>514</v>
      </c>
      <c r="C387" s="439" t="s">
        <v>515</v>
      </c>
      <c r="D387" s="442">
        <v>800000</v>
      </c>
      <c r="E387" s="442">
        <v>680000</v>
      </c>
      <c r="F387" s="442">
        <v>0</v>
      </c>
      <c r="G387" s="435">
        <v>0</v>
      </c>
    </row>
    <row r="388" spans="1:7" x14ac:dyDescent="0.25">
      <c r="A388" s="141"/>
      <c r="B388" s="115"/>
      <c r="C388" s="115"/>
      <c r="D388" s="295"/>
      <c r="E388" s="295"/>
      <c r="F388" s="295"/>
      <c r="G388" s="379"/>
    </row>
    <row r="389" spans="1:7" x14ac:dyDescent="0.25">
      <c r="A389" s="449"/>
      <c r="B389" s="413">
        <v>38</v>
      </c>
      <c r="C389" s="436" t="s">
        <v>119</v>
      </c>
      <c r="D389" s="437">
        <v>800000</v>
      </c>
      <c r="E389" s="437">
        <v>680000</v>
      </c>
      <c r="F389" s="437">
        <v>0</v>
      </c>
      <c r="G389" s="378">
        <v>0</v>
      </c>
    </row>
    <row r="390" spans="1:7" x14ac:dyDescent="0.25">
      <c r="A390" s="141">
        <v>143</v>
      </c>
      <c r="B390" s="11">
        <v>382</v>
      </c>
      <c r="C390" s="115" t="s">
        <v>510</v>
      </c>
      <c r="D390" s="295">
        <v>800000</v>
      </c>
      <c r="E390" s="295">
        <v>680000</v>
      </c>
      <c r="F390" s="295">
        <v>0</v>
      </c>
      <c r="G390" s="409">
        <v>0</v>
      </c>
    </row>
    <row r="391" spans="1:7" x14ac:dyDescent="0.25">
      <c r="A391" s="141"/>
      <c r="B391" s="11"/>
      <c r="C391" s="115"/>
      <c r="D391" s="295"/>
      <c r="E391" s="295"/>
      <c r="F391" s="295"/>
      <c r="G391" s="379"/>
    </row>
    <row r="392" spans="1:7" ht="26.25" x14ac:dyDescent="0.25">
      <c r="A392" s="448" t="s">
        <v>185</v>
      </c>
      <c r="B392" s="440" t="s">
        <v>516</v>
      </c>
      <c r="C392" s="441" t="s">
        <v>782</v>
      </c>
      <c r="D392" s="442">
        <v>200000</v>
      </c>
      <c r="E392" s="442">
        <v>170000</v>
      </c>
      <c r="F392" s="442">
        <v>0</v>
      </c>
      <c r="G392" s="435">
        <v>0</v>
      </c>
    </row>
    <row r="393" spans="1:7" x14ac:dyDescent="0.25">
      <c r="A393" s="141"/>
      <c r="B393" s="11"/>
      <c r="C393" s="115"/>
      <c r="D393" s="295"/>
      <c r="E393" s="295"/>
      <c r="F393" s="295"/>
      <c r="G393" s="379"/>
    </row>
    <row r="394" spans="1:7" x14ac:dyDescent="0.25">
      <c r="A394" s="449"/>
      <c r="B394" s="413">
        <v>32</v>
      </c>
      <c r="C394" s="436" t="s">
        <v>86</v>
      </c>
      <c r="D394" s="437">
        <v>200000</v>
      </c>
      <c r="E394" s="437">
        <v>170000</v>
      </c>
      <c r="F394" s="437">
        <v>0</v>
      </c>
      <c r="G394" s="378">
        <v>0</v>
      </c>
    </row>
    <row r="395" spans="1:7" x14ac:dyDescent="0.25">
      <c r="A395" s="141">
        <v>144</v>
      </c>
      <c r="B395" s="11">
        <v>323</v>
      </c>
      <c r="C395" s="115" t="s">
        <v>97</v>
      </c>
      <c r="D395" s="295">
        <v>200000</v>
      </c>
      <c r="E395" s="295">
        <v>170000</v>
      </c>
      <c r="F395" s="295">
        <v>0</v>
      </c>
      <c r="G395" s="409">
        <v>0</v>
      </c>
    </row>
    <row r="396" spans="1:7" x14ac:dyDescent="0.25">
      <c r="A396" s="141"/>
      <c r="B396" s="11"/>
      <c r="C396" s="115"/>
      <c r="D396" s="295"/>
      <c r="E396" s="295"/>
      <c r="F396" s="295"/>
      <c r="G396" s="379"/>
    </row>
    <row r="397" spans="1:7" ht="26.25" x14ac:dyDescent="0.25">
      <c r="A397" s="448" t="s">
        <v>185</v>
      </c>
      <c r="B397" s="440" t="s">
        <v>517</v>
      </c>
      <c r="C397" s="441" t="s">
        <v>518</v>
      </c>
      <c r="D397" s="442">
        <v>23200000</v>
      </c>
      <c r="E397" s="442">
        <v>19720000</v>
      </c>
      <c r="F397" s="442">
        <v>129789.28</v>
      </c>
      <c r="G397" s="435">
        <f>F397/E397</f>
        <v>6.5816064908722112E-3</v>
      </c>
    </row>
    <row r="398" spans="1:7" ht="12.75" customHeight="1" x14ac:dyDescent="0.25">
      <c r="A398" s="141"/>
      <c r="B398" s="11"/>
      <c r="C398" s="12"/>
      <c r="D398" s="295"/>
      <c r="E398" s="295"/>
      <c r="F398" s="295"/>
      <c r="G398" s="379"/>
    </row>
    <row r="399" spans="1:7" ht="26.25" x14ac:dyDescent="0.25">
      <c r="A399" s="449"/>
      <c r="B399" s="413">
        <v>42</v>
      </c>
      <c r="C399" s="438" t="s">
        <v>519</v>
      </c>
      <c r="D399" s="437">
        <v>23200000</v>
      </c>
      <c r="E399" s="437">
        <v>19720000</v>
      </c>
      <c r="F399" s="437">
        <f>F397</f>
        <v>129789.28</v>
      </c>
      <c r="G399" s="378">
        <f>F399/E399</f>
        <v>6.5816064908722112E-3</v>
      </c>
    </row>
    <row r="400" spans="1:7" x14ac:dyDescent="0.25">
      <c r="A400" s="141">
        <v>145</v>
      </c>
      <c r="B400" s="11">
        <v>421</v>
      </c>
      <c r="C400" s="115" t="s">
        <v>134</v>
      </c>
      <c r="D400" s="295">
        <v>23200000</v>
      </c>
      <c r="E400" s="295">
        <v>19720000</v>
      </c>
      <c r="F400" s="295">
        <f>F397</f>
        <v>129789.28</v>
      </c>
      <c r="G400" s="409">
        <f>F400/E400</f>
        <v>6.5816064908722112E-3</v>
      </c>
    </row>
    <row r="401" spans="1:7" x14ac:dyDescent="0.25">
      <c r="A401" s="141"/>
      <c r="B401" s="11">
        <v>4212</v>
      </c>
      <c r="C401" s="115" t="s">
        <v>132</v>
      </c>
      <c r="D401" s="295"/>
      <c r="E401" s="295"/>
      <c r="F401" s="295">
        <f>F397</f>
        <v>129789.28</v>
      </c>
      <c r="G401" s="409"/>
    </row>
    <row r="402" spans="1:7" x14ac:dyDescent="0.25">
      <c r="A402" s="4"/>
      <c r="B402" s="4"/>
      <c r="C402" s="4"/>
      <c r="D402" s="4"/>
      <c r="E402" s="4"/>
      <c r="F402" s="4"/>
      <c r="G402" s="379"/>
    </row>
    <row r="403" spans="1:7" ht="26.25" x14ac:dyDescent="0.25">
      <c r="A403" s="439" t="s">
        <v>185</v>
      </c>
      <c r="B403" s="439" t="s">
        <v>520</v>
      </c>
      <c r="C403" s="441" t="s">
        <v>521</v>
      </c>
      <c r="D403" s="442">
        <v>1300000</v>
      </c>
      <c r="E403" s="442">
        <v>1105000</v>
      </c>
      <c r="F403" s="442">
        <v>333307.01</v>
      </c>
      <c r="G403" s="435">
        <f>F403/E403</f>
        <v>0.30163530316742082</v>
      </c>
    </row>
    <row r="404" spans="1:7" x14ac:dyDescent="0.25">
      <c r="A404" s="4"/>
      <c r="B404" s="4"/>
      <c r="C404" s="4"/>
      <c r="D404" s="340"/>
      <c r="E404" s="340"/>
      <c r="F404" s="340"/>
      <c r="G404" s="379"/>
    </row>
    <row r="405" spans="1:7" ht="26.25" x14ac:dyDescent="0.25">
      <c r="A405" s="436"/>
      <c r="B405" s="413">
        <v>42</v>
      </c>
      <c r="C405" s="438" t="s">
        <v>522</v>
      </c>
      <c r="D405" s="437">
        <v>1300000</v>
      </c>
      <c r="E405" s="437">
        <v>1105000</v>
      </c>
      <c r="F405" s="437">
        <f>F403</f>
        <v>333307.01</v>
      </c>
      <c r="G405" s="378">
        <f>F405/E405</f>
        <v>0.30163530316742082</v>
      </c>
    </row>
    <row r="406" spans="1:7" x14ac:dyDescent="0.25">
      <c r="A406" s="141">
        <v>146</v>
      </c>
      <c r="B406" s="11">
        <v>421</v>
      </c>
      <c r="C406" s="12" t="s">
        <v>131</v>
      </c>
      <c r="D406" s="295">
        <v>1300000</v>
      </c>
      <c r="E406" s="295">
        <v>1105000</v>
      </c>
      <c r="F406" s="295">
        <f>F403</f>
        <v>333307.01</v>
      </c>
      <c r="G406" s="409">
        <f>F406/E406</f>
        <v>0.30163530316742082</v>
      </c>
    </row>
    <row r="407" spans="1:7" x14ac:dyDescent="0.25">
      <c r="A407" s="141"/>
      <c r="B407" s="11">
        <v>4213</v>
      </c>
      <c r="C407" s="115" t="s">
        <v>367</v>
      </c>
      <c r="D407" s="295"/>
      <c r="E407" s="295"/>
      <c r="F407" s="295">
        <f>F403</f>
        <v>333307.01</v>
      </c>
      <c r="G407" s="379"/>
    </row>
    <row r="408" spans="1:7" x14ac:dyDescent="0.25">
      <c r="A408" s="115"/>
      <c r="B408" s="115"/>
      <c r="C408" s="115"/>
      <c r="D408" s="295"/>
      <c r="E408" s="295"/>
      <c r="F408" s="295"/>
      <c r="G408" s="379"/>
    </row>
    <row r="409" spans="1:7" ht="51.75" x14ac:dyDescent="0.25">
      <c r="A409" s="439" t="s">
        <v>185</v>
      </c>
      <c r="B409" s="439" t="s">
        <v>523</v>
      </c>
      <c r="C409" s="441" t="s">
        <v>524</v>
      </c>
      <c r="D409" s="442">
        <v>300000</v>
      </c>
      <c r="E409" s="442">
        <v>255000</v>
      </c>
      <c r="F409" s="442">
        <v>16750</v>
      </c>
      <c r="G409" s="435">
        <f>F409/E409</f>
        <v>6.5686274509803924E-2</v>
      </c>
    </row>
    <row r="410" spans="1:7" x14ac:dyDescent="0.25">
      <c r="A410" s="115"/>
      <c r="B410" s="115"/>
      <c r="C410" s="115"/>
      <c r="D410" s="295"/>
      <c r="E410" s="295"/>
      <c r="F410" s="295"/>
      <c r="G410" s="379"/>
    </row>
    <row r="411" spans="1:7" x14ac:dyDescent="0.25">
      <c r="A411" s="436"/>
      <c r="B411" s="413">
        <v>32</v>
      </c>
      <c r="C411" s="436" t="s">
        <v>86</v>
      </c>
      <c r="D411" s="437">
        <v>300000</v>
      </c>
      <c r="E411" s="437">
        <v>255000</v>
      </c>
      <c r="F411" s="437">
        <f>F409</f>
        <v>16750</v>
      </c>
      <c r="G411" s="378">
        <f>F411/E411</f>
        <v>6.5686274509803924E-2</v>
      </c>
    </row>
    <row r="412" spans="1:7" x14ac:dyDescent="0.25">
      <c r="A412" s="141">
        <v>147</v>
      </c>
      <c r="B412" s="11">
        <v>323</v>
      </c>
      <c r="C412" s="115" t="s">
        <v>97</v>
      </c>
      <c r="D412" s="295">
        <v>300000</v>
      </c>
      <c r="E412" s="295">
        <v>255000</v>
      </c>
      <c r="F412" s="295">
        <f>F409</f>
        <v>16750</v>
      </c>
      <c r="G412" s="409">
        <f>F412/E412</f>
        <v>6.5686274509803924E-2</v>
      </c>
    </row>
    <row r="413" spans="1:7" x14ac:dyDescent="0.25">
      <c r="A413" s="141"/>
      <c r="B413" s="11">
        <v>3237</v>
      </c>
      <c r="C413" s="115" t="s">
        <v>101</v>
      </c>
      <c r="D413" s="295"/>
      <c r="E413" s="295"/>
      <c r="F413" s="295">
        <f>F409</f>
        <v>16750</v>
      </c>
      <c r="G413" s="379"/>
    </row>
    <row r="414" spans="1:7" x14ac:dyDescent="0.25">
      <c r="A414" s="115"/>
      <c r="B414" s="115"/>
      <c r="C414" s="115"/>
      <c r="D414" s="295"/>
      <c r="E414" s="295"/>
      <c r="F414" s="295"/>
      <c r="G414" s="379"/>
    </row>
    <row r="415" spans="1:7" x14ac:dyDescent="0.25">
      <c r="A415" s="439" t="s">
        <v>185</v>
      </c>
      <c r="B415" s="439" t="s">
        <v>525</v>
      </c>
      <c r="C415" s="439" t="s">
        <v>526</v>
      </c>
      <c r="D415" s="442">
        <v>0</v>
      </c>
      <c r="E415" s="442">
        <v>0</v>
      </c>
      <c r="F415" s="442">
        <v>0</v>
      </c>
      <c r="G415" s="435">
        <v>0</v>
      </c>
    </row>
    <row r="416" spans="1:7" x14ac:dyDescent="0.25">
      <c r="A416" s="608"/>
      <c r="B416" s="608"/>
      <c r="C416" s="608"/>
      <c r="D416" s="609"/>
      <c r="E416" s="609"/>
      <c r="F416" s="609"/>
      <c r="G416" s="379"/>
    </row>
    <row r="417" spans="1:9" ht="26.25" x14ac:dyDescent="0.25">
      <c r="A417" s="436"/>
      <c r="B417" s="413">
        <v>42</v>
      </c>
      <c r="C417" s="438" t="s">
        <v>522</v>
      </c>
      <c r="D417" s="437">
        <v>0</v>
      </c>
      <c r="E417" s="437">
        <v>0</v>
      </c>
      <c r="F417" s="437">
        <v>0</v>
      </c>
      <c r="G417" s="378">
        <v>0</v>
      </c>
    </row>
    <row r="418" spans="1:9" x14ac:dyDescent="0.25">
      <c r="A418" s="141">
        <v>148</v>
      </c>
      <c r="B418" s="11">
        <v>422</v>
      </c>
      <c r="C418" s="115" t="s">
        <v>527</v>
      </c>
      <c r="D418" s="295">
        <v>0</v>
      </c>
      <c r="E418" s="332">
        <v>0</v>
      </c>
      <c r="F418" s="295">
        <v>0</v>
      </c>
      <c r="G418" s="409">
        <v>0</v>
      </c>
      <c r="I418" t="s">
        <v>592</v>
      </c>
    </row>
    <row r="419" spans="1:9" x14ac:dyDescent="0.25">
      <c r="A419" s="141"/>
      <c r="B419" s="11"/>
      <c r="C419" s="115"/>
      <c r="D419" s="295"/>
      <c r="E419" s="332"/>
      <c r="F419" s="295"/>
      <c r="G419" s="409"/>
    </row>
    <row r="420" spans="1:9" x14ac:dyDescent="0.25">
      <c r="A420" s="443" t="s">
        <v>185</v>
      </c>
      <c r="B420" s="443" t="s">
        <v>739</v>
      </c>
      <c r="C420" s="443" t="s">
        <v>740</v>
      </c>
      <c r="D420" s="446">
        <v>2090000</v>
      </c>
      <c r="E420" s="446">
        <v>1777000</v>
      </c>
      <c r="F420" s="446">
        <v>0</v>
      </c>
      <c r="G420" s="671">
        <v>0</v>
      </c>
    </row>
    <row r="421" spans="1:9" x14ac:dyDescent="0.25">
      <c r="A421" s="330"/>
      <c r="B421" s="330"/>
      <c r="C421" s="330"/>
      <c r="D421" s="334"/>
      <c r="E421" s="334"/>
      <c r="F421" s="334"/>
      <c r="G421" s="670"/>
    </row>
    <row r="422" spans="1:9" ht="26.25" x14ac:dyDescent="0.25">
      <c r="A422" s="436"/>
      <c r="B422" s="610">
        <v>42</v>
      </c>
      <c r="C422" s="438" t="s">
        <v>522</v>
      </c>
      <c r="D422" s="437">
        <v>2090000</v>
      </c>
      <c r="E422" s="437">
        <v>1777000</v>
      </c>
      <c r="F422" s="437">
        <v>0</v>
      </c>
      <c r="G422" s="673">
        <v>0</v>
      </c>
    </row>
    <row r="423" spans="1:9" x14ac:dyDescent="0.25">
      <c r="A423" s="141">
        <v>157</v>
      </c>
      <c r="B423" s="276">
        <v>422</v>
      </c>
      <c r="C423" s="115" t="s">
        <v>527</v>
      </c>
      <c r="D423" s="295">
        <v>2090000</v>
      </c>
      <c r="E423" s="295">
        <v>1777000</v>
      </c>
      <c r="F423" s="295">
        <v>0</v>
      </c>
      <c r="G423" s="670">
        <v>0</v>
      </c>
    </row>
    <row r="424" spans="1:9" x14ac:dyDescent="0.25">
      <c r="A424" s="115"/>
      <c r="B424" s="115"/>
      <c r="C424" s="115"/>
      <c r="D424" s="295"/>
      <c r="E424" s="295"/>
      <c r="F424" s="295"/>
      <c r="G424" s="329"/>
    </row>
    <row r="425" spans="1:9" x14ac:dyDescent="0.25">
      <c r="A425" s="443" t="s">
        <v>185</v>
      </c>
      <c r="B425" s="443" t="s">
        <v>741</v>
      </c>
      <c r="C425" s="443" t="s">
        <v>742</v>
      </c>
      <c r="D425" s="446">
        <v>0</v>
      </c>
      <c r="E425" s="446">
        <v>0</v>
      </c>
      <c r="F425" s="446">
        <v>0</v>
      </c>
      <c r="G425" s="674">
        <v>0</v>
      </c>
    </row>
    <row r="426" spans="1:9" ht="15.75" customHeight="1" x14ac:dyDescent="0.25">
      <c r="A426" s="115"/>
      <c r="B426" s="115"/>
      <c r="C426" s="115"/>
      <c r="D426" s="295"/>
      <c r="E426" s="295"/>
      <c r="F426" s="295"/>
      <c r="G426" s="332"/>
    </row>
    <row r="427" spans="1:9" x14ac:dyDescent="0.25">
      <c r="A427" s="436"/>
      <c r="B427" s="413">
        <v>32</v>
      </c>
      <c r="C427" s="436" t="s">
        <v>86</v>
      </c>
      <c r="D427" s="437">
        <v>0</v>
      </c>
      <c r="E427" s="437">
        <v>0</v>
      </c>
      <c r="F427" s="437">
        <v>0</v>
      </c>
      <c r="G427" s="675">
        <v>0</v>
      </c>
    </row>
    <row r="428" spans="1:9" x14ac:dyDescent="0.25">
      <c r="A428" s="141">
        <v>158</v>
      </c>
      <c r="B428" s="11">
        <v>323</v>
      </c>
      <c r="C428" s="115" t="s">
        <v>97</v>
      </c>
      <c r="D428" s="295">
        <v>0</v>
      </c>
      <c r="E428" s="295">
        <v>0</v>
      </c>
      <c r="F428" s="295">
        <v>0</v>
      </c>
      <c r="G428" s="332">
        <v>0</v>
      </c>
    </row>
    <row r="429" spans="1:9" x14ac:dyDescent="0.25">
      <c r="A429" s="115"/>
      <c r="B429" s="115"/>
      <c r="C429" s="115"/>
      <c r="D429" s="295"/>
      <c r="E429" s="295"/>
      <c r="F429" s="295"/>
      <c r="G429" s="332"/>
    </row>
    <row r="430" spans="1:9" ht="39" x14ac:dyDescent="0.25">
      <c r="A430" s="443" t="s">
        <v>185</v>
      </c>
      <c r="B430" s="443" t="s">
        <v>743</v>
      </c>
      <c r="C430" s="445" t="s">
        <v>744</v>
      </c>
      <c r="D430" s="446">
        <v>0</v>
      </c>
      <c r="E430" s="446">
        <v>0</v>
      </c>
      <c r="F430" s="446">
        <v>0</v>
      </c>
      <c r="G430" s="674">
        <v>0</v>
      </c>
    </row>
    <row r="431" spans="1:9" x14ac:dyDescent="0.25">
      <c r="A431" s="115"/>
      <c r="B431" s="115"/>
      <c r="C431" s="115"/>
      <c r="D431" s="295"/>
      <c r="E431" s="295"/>
      <c r="F431" s="295"/>
      <c r="G431" s="332"/>
    </row>
    <row r="432" spans="1:9" x14ac:dyDescent="0.25">
      <c r="A432" s="436"/>
      <c r="B432" s="413">
        <v>32</v>
      </c>
      <c r="C432" s="436" t="s">
        <v>86</v>
      </c>
      <c r="D432" s="437">
        <v>0</v>
      </c>
      <c r="E432" s="437">
        <v>0</v>
      </c>
      <c r="F432" s="437">
        <v>0</v>
      </c>
      <c r="G432" s="675">
        <v>0</v>
      </c>
    </row>
    <row r="433" spans="1:7" x14ac:dyDescent="0.25">
      <c r="A433" s="141">
        <v>159</v>
      </c>
      <c r="B433" s="11">
        <v>323</v>
      </c>
      <c r="C433" s="115" t="s">
        <v>97</v>
      </c>
      <c r="D433" s="295">
        <v>0</v>
      </c>
      <c r="E433" s="295">
        <v>0</v>
      </c>
      <c r="F433" s="295">
        <v>0</v>
      </c>
      <c r="G433" s="332">
        <v>0</v>
      </c>
    </row>
    <row r="434" spans="1:7" x14ac:dyDescent="0.25">
      <c r="A434" s="115"/>
      <c r="B434" s="115"/>
      <c r="C434" s="115"/>
      <c r="D434" s="295"/>
      <c r="E434" s="295"/>
      <c r="F434" s="295"/>
      <c r="G434" s="332"/>
    </row>
    <row r="435" spans="1:7" ht="26.25" x14ac:dyDescent="0.25">
      <c r="A435" s="443" t="s">
        <v>185</v>
      </c>
      <c r="B435" s="443" t="s">
        <v>745</v>
      </c>
      <c r="C435" s="445" t="s">
        <v>746</v>
      </c>
      <c r="D435" s="446">
        <v>650000</v>
      </c>
      <c r="E435" s="446">
        <v>553000</v>
      </c>
      <c r="F435" s="446">
        <v>0</v>
      </c>
      <c r="G435" s="674">
        <v>0</v>
      </c>
    </row>
    <row r="436" spans="1:7" x14ac:dyDescent="0.25">
      <c r="A436" s="115"/>
      <c r="B436" s="115"/>
      <c r="C436" s="115"/>
      <c r="D436" s="295"/>
      <c r="E436" s="295"/>
      <c r="F436" s="295"/>
      <c r="G436" s="332"/>
    </row>
    <row r="437" spans="1:7" ht="26.25" x14ac:dyDescent="0.25">
      <c r="A437" s="436"/>
      <c r="B437" s="413">
        <v>36</v>
      </c>
      <c r="C437" s="438" t="s">
        <v>747</v>
      </c>
      <c r="D437" s="437">
        <v>650000</v>
      </c>
      <c r="E437" s="437">
        <v>553000</v>
      </c>
      <c r="F437" s="437">
        <v>0</v>
      </c>
      <c r="G437" s="675">
        <v>0</v>
      </c>
    </row>
    <row r="438" spans="1:7" ht="26.25" x14ac:dyDescent="0.25">
      <c r="A438" s="141">
        <v>160</v>
      </c>
      <c r="B438" s="11">
        <v>368</v>
      </c>
      <c r="C438" s="12" t="s">
        <v>748</v>
      </c>
      <c r="D438" s="295">
        <v>650000</v>
      </c>
      <c r="E438" s="295">
        <v>553000</v>
      </c>
      <c r="F438" s="295">
        <v>0</v>
      </c>
      <c r="G438" s="332">
        <v>0</v>
      </c>
    </row>
    <row r="439" spans="1:7" x14ac:dyDescent="0.25">
      <c r="A439" s="606"/>
      <c r="B439" s="329"/>
      <c r="C439" s="329"/>
      <c r="D439" s="329"/>
      <c r="E439" s="4"/>
      <c r="F439" s="295"/>
      <c r="G439" s="332"/>
    </row>
    <row r="440" spans="1:7" x14ac:dyDescent="0.25">
      <c r="A440" s="611" t="s">
        <v>185</v>
      </c>
      <c r="B440" s="443" t="s">
        <v>749</v>
      </c>
      <c r="C440" s="443" t="s">
        <v>750</v>
      </c>
      <c r="D440" s="446">
        <v>60000</v>
      </c>
      <c r="E440" s="446">
        <v>51000</v>
      </c>
      <c r="F440" s="446">
        <v>0</v>
      </c>
      <c r="G440" s="674">
        <v>0</v>
      </c>
    </row>
    <row r="441" spans="1:7" x14ac:dyDescent="0.25">
      <c r="A441" s="141"/>
      <c r="B441" s="115"/>
      <c r="C441" s="115"/>
      <c r="D441" s="295"/>
      <c r="E441" s="295"/>
      <c r="F441" s="295"/>
      <c r="G441" s="332"/>
    </row>
    <row r="442" spans="1:7" ht="26.25" x14ac:dyDescent="0.25">
      <c r="A442" s="449"/>
      <c r="B442" s="413">
        <v>36</v>
      </c>
      <c r="C442" s="438" t="s">
        <v>747</v>
      </c>
      <c r="D442" s="437">
        <v>60000</v>
      </c>
      <c r="E442" s="437">
        <v>51000</v>
      </c>
      <c r="F442" s="437">
        <v>0</v>
      </c>
      <c r="G442" s="675">
        <v>0</v>
      </c>
    </row>
    <row r="443" spans="1:7" ht="26.25" x14ac:dyDescent="0.25">
      <c r="A443" s="141">
        <v>161</v>
      </c>
      <c r="B443" s="11">
        <v>368</v>
      </c>
      <c r="C443" s="12" t="s">
        <v>748</v>
      </c>
      <c r="D443" s="295">
        <v>60000</v>
      </c>
      <c r="E443" s="295">
        <v>51000</v>
      </c>
      <c r="F443" s="295">
        <v>0</v>
      </c>
      <c r="G443" s="332">
        <v>0</v>
      </c>
    </row>
    <row r="444" spans="1:7" x14ac:dyDescent="0.25">
      <c r="A444" s="115"/>
      <c r="B444" s="115"/>
      <c r="C444" s="115"/>
      <c r="D444" s="295"/>
      <c r="E444" s="295"/>
      <c r="F444" s="295"/>
      <c r="G444" s="332"/>
    </row>
    <row r="445" spans="1:7" ht="26.25" x14ac:dyDescent="0.25">
      <c r="A445" s="443" t="s">
        <v>185</v>
      </c>
      <c r="B445" s="443" t="s">
        <v>751</v>
      </c>
      <c r="C445" s="445" t="s">
        <v>752</v>
      </c>
      <c r="D445" s="612">
        <v>69000</v>
      </c>
      <c r="E445" s="612">
        <v>59000</v>
      </c>
      <c r="F445" s="612">
        <v>0</v>
      </c>
      <c r="G445" s="674">
        <v>0</v>
      </c>
    </row>
    <row r="446" spans="1:7" x14ac:dyDescent="0.25">
      <c r="A446" s="115"/>
      <c r="B446" s="115"/>
      <c r="C446" s="115"/>
      <c r="D446" s="13"/>
      <c r="E446" s="13"/>
      <c r="F446" s="13"/>
      <c r="G446" s="332"/>
    </row>
    <row r="447" spans="1:7" ht="26.25" x14ac:dyDescent="0.25">
      <c r="A447" s="436"/>
      <c r="B447" s="413">
        <v>36</v>
      </c>
      <c r="C447" s="438" t="s">
        <v>747</v>
      </c>
      <c r="D447" s="415">
        <v>69000</v>
      </c>
      <c r="E447" s="415">
        <v>59000</v>
      </c>
      <c r="F447" s="415">
        <v>0</v>
      </c>
      <c r="G447" s="675">
        <v>0</v>
      </c>
    </row>
    <row r="448" spans="1:7" ht="26.25" x14ac:dyDescent="0.25">
      <c r="A448" s="141">
        <v>162</v>
      </c>
      <c r="B448" s="11">
        <v>368</v>
      </c>
      <c r="C448" s="12" t="s">
        <v>748</v>
      </c>
      <c r="D448" s="13">
        <v>69000</v>
      </c>
      <c r="E448" s="13">
        <v>59000</v>
      </c>
      <c r="F448" s="13">
        <v>0</v>
      </c>
      <c r="G448" s="332">
        <v>0</v>
      </c>
    </row>
    <row r="449" spans="1:7" x14ac:dyDescent="0.25">
      <c r="A449" s="115"/>
      <c r="B449" s="115"/>
      <c r="C449" s="115"/>
      <c r="D449" s="13"/>
      <c r="E449" s="13"/>
      <c r="F449" s="13"/>
      <c r="G449" s="332"/>
    </row>
    <row r="450" spans="1:7" ht="39" x14ac:dyDescent="0.25">
      <c r="A450" s="443" t="s">
        <v>185</v>
      </c>
      <c r="B450" s="443" t="s">
        <v>753</v>
      </c>
      <c r="C450" s="445" t="s">
        <v>754</v>
      </c>
      <c r="D450" s="612">
        <v>18000</v>
      </c>
      <c r="E450" s="612">
        <v>16000</v>
      </c>
      <c r="F450" s="612">
        <v>0</v>
      </c>
      <c r="G450" s="674">
        <v>0</v>
      </c>
    </row>
    <row r="451" spans="1:7" x14ac:dyDescent="0.25">
      <c r="A451" s="115"/>
      <c r="B451" s="115"/>
      <c r="C451" s="115"/>
      <c r="D451" s="13"/>
      <c r="E451" s="13"/>
      <c r="F451" s="13"/>
      <c r="G451" s="332"/>
    </row>
    <row r="452" spans="1:7" ht="26.25" x14ac:dyDescent="0.25">
      <c r="A452" s="436"/>
      <c r="B452" s="413">
        <v>36</v>
      </c>
      <c r="C452" s="438" t="s">
        <v>747</v>
      </c>
      <c r="D452" s="415">
        <v>18000</v>
      </c>
      <c r="E452" s="437">
        <v>16000</v>
      </c>
      <c r="F452" s="437">
        <v>0</v>
      </c>
      <c r="G452" s="675">
        <v>0</v>
      </c>
    </row>
    <row r="453" spans="1:7" ht="26.25" x14ac:dyDescent="0.25">
      <c r="A453" s="141">
        <v>163</v>
      </c>
      <c r="B453" s="11">
        <v>368</v>
      </c>
      <c r="C453" s="12" t="s">
        <v>748</v>
      </c>
      <c r="D453" s="13">
        <v>18000</v>
      </c>
      <c r="E453" s="295">
        <v>16000</v>
      </c>
      <c r="F453" s="295">
        <v>0</v>
      </c>
      <c r="G453" s="332">
        <v>0</v>
      </c>
    </row>
    <row r="454" spans="1:7" x14ac:dyDescent="0.25">
      <c r="A454" s="141"/>
      <c r="B454" s="115"/>
      <c r="C454" s="115"/>
      <c r="D454" s="13"/>
      <c r="E454" s="13"/>
      <c r="F454" s="13"/>
      <c r="G454" s="332"/>
    </row>
    <row r="455" spans="1:7" ht="26.25" x14ac:dyDescent="0.25">
      <c r="A455" s="611" t="s">
        <v>185</v>
      </c>
      <c r="B455" s="443" t="s">
        <v>755</v>
      </c>
      <c r="C455" s="445" t="s">
        <v>756</v>
      </c>
      <c r="D455" s="612">
        <v>44000</v>
      </c>
      <c r="E455" s="612">
        <v>38000</v>
      </c>
      <c r="F455" s="612">
        <v>0</v>
      </c>
      <c r="G455" s="674">
        <v>0</v>
      </c>
    </row>
    <row r="456" spans="1:7" x14ac:dyDescent="0.25">
      <c r="A456" s="141"/>
      <c r="B456" s="115"/>
      <c r="C456" s="115"/>
      <c r="D456" s="13"/>
      <c r="E456" s="13"/>
      <c r="F456" s="13"/>
      <c r="G456" s="332"/>
    </row>
    <row r="457" spans="1:7" ht="26.25" x14ac:dyDescent="0.25">
      <c r="A457" s="449"/>
      <c r="B457" s="413">
        <v>36</v>
      </c>
      <c r="C457" s="438" t="s">
        <v>747</v>
      </c>
      <c r="D457" s="415">
        <v>44000</v>
      </c>
      <c r="E457" s="415">
        <v>38000</v>
      </c>
      <c r="F457" s="415">
        <v>0</v>
      </c>
      <c r="G457" s="675">
        <v>0</v>
      </c>
    </row>
    <row r="458" spans="1:7" ht="26.25" x14ac:dyDescent="0.25">
      <c r="A458" s="141">
        <v>164</v>
      </c>
      <c r="B458" s="11">
        <v>368</v>
      </c>
      <c r="C458" s="12" t="s">
        <v>748</v>
      </c>
      <c r="D458" s="13">
        <v>44000</v>
      </c>
      <c r="E458" s="13">
        <v>38000</v>
      </c>
      <c r="F458" s="13">
        <v>0</v>
      </c>
      <c r="G458" s="332">
        <v>0</v>
      </c>
    </row>
    <row r="459" spans="1:7" x14ac:dyDescent="0.25">
      <c r="A459" s="141"/>
      <c r="B459" s="115"/>
      <c r="C459" s="115"/>
      <c r="D459" s="13"/>
      <c r="E459" s="13"/>
      <c r="F459" s="13"/>
      <c r="G459" s="332"/>
    </row>
    <row r="460" spans="1:7" ht="26.25" x14ac:dyDescent="0.25">
      <c r="A460" s="611" t="s">
        <v>185</v>
      </c>
      <c r="B460" s="443" t="s">
        <v>757</v>
      </c>
      <c r="C460" s="445" t="s">
        <v>758</v>
      </c>
      <c r="D460" s="446">
        <v>34000</v>
      </c>
      <c r="E460" s="446">
        <v>29000</v>
      </c>
      <c r="F460" s="446">
        <v>0</v>
      </c>
      <c r="G460" s="674">
        <v>0</v>
      </c>
    </row>
    <row r="461" spans="1:7" x14ac:dyDescent="0.25">
      <c r="A461" s="141"/>
      <c r="B461" s="115"/>
      <c r="C461" s="115"/>
      <c r="D461" s="295"/>
      <c r="E461" s="295"/>
      <c r="F461" s="295"/>
      <c r="G461" s="332"/>
    </row>
    <row r="462" spans="1:7" ht="26.25" x14ac:dyDescent="0.25">
      <c r="A462" s="449"/>
      <c r="B462" s="413">
        <v>36</v>
      </c>
      <c r="C462" s="438" t="s">
        <v>747</v>
      </c>
      <c r="D462" s="437">
        <v>34000</v>
      </c>
      <c r="E462" s="437">
        <v>29000</v>
      </c>
      <c r="F462" s="437">
        <v>0</v>
      </c>
      <c r="G462" s="675">
        <v>0</v>
      </c>
    </row>
    <row r="463" spans="1:7" ht="26.25" x14ac:dyDescent="0.25">
      <c r="A463" s="141">
        <v>165</v>
      </c>
      <c r="B463" s="11">
        <v>368</v>
      </c>
      <c r="C463" s="12" t="s">
        <v>748</v>
      </c>
      <c r="D463" s="295">
        <v>34000</v>
      </c>
      <c r="E463" s="295">
        <v>29000</v>
      </c>
      <c r="F463" s="295">
        <v>0</v>
      </c>
      <c r="G463" s="332">
        <v>0</v>
      </c>
    </row>
    <row r="464" spans="1:7" x14ac:dyDescent="0.25">
      <c r="A464" s="141"/>
      <c r="B464" s="115"/>
      <c r="C464" s="115"/>
      <c r="D464" s="295"/>
      <c r="E464" s="295"/>
      <c r="F464" s="295"/>
      <c r="G464" s="332"/>
    </row>
    <row r="465" spans="1:7" x14ac:dyDescent="0.25">
      <c r="A465" s="611" t="s">
        <v>185</v>
      </c>
      <c r="B465" s="443" t="s">
        <v>759</v>
      </c>
      <c r="C465" s="443" t="s">
        <v>760</v>
      </c>
      <c r="D465" s="446">
        <v>690000</v>
      </c>
      <c r="E465" s="446">
        <v>587000</v>
      </c>
      <c r="F465" s="446">
        <v>0</v>
      </c>
      <c r="G465" s="674">
        <v>0</v>
      </c>
    </row>
    <row r="466" spans="1:7" x14ac:dyDescent="0.25">
      <c r="A466" s="141"/>
      <c r="B466" s="115"/>
      <c r="C466" s="115"/>
      <c r="D466" s="295"/>
      <c r="E466" s="295"/>
      <c r="F466" s="295"/>
      <c r="G466" s="332"/>
    </row>
    <row r="467" spans="1:7" ht="26.25" x14ac:dyDescent="0.25">
      <c r="A467" s="449"/>
      <c r="B467" s="413">
        <v>36</v>
      </c>
      <c r="C467" s="438" t="s">
        <v>747</v>
      </c>
      <c r="D467" s="437">
        <v>690000</v>
      </c>
      <c r="E467" s="437">
        <v>587000</v>
      </c>
      <c r="F467" s="437">
        <v>0</v>
      </c>
      <c r="G467" s="675">
        <v>0</v>
      </c>
    </row>
    <row r="468" spans="1:7" ht="26.25" x14ac:dyDescent="0.25">
      <c r="A468" s="141">
        <v>166</v>
      </c>
      <c r="B468" s="11">
        <v>368</v>
      </c>
      <c r="C468" s="12" t="s">
        <v>761</v>
      </c>
      <c r="D468" s="295">
        <v>690000</v>
      </c>
      <c r="E468" s="295">
        <v>587000</v>
      </c>
      <c r="F468" s="295">
        <v>0</v>
      </c>
      <c r="G468" s="332">
        <v>0</v>
      </c>
    </row>
    <row r="469" spans="1:7" x14ac:dyDescent="0.25">
      <c r="A469" s="141"/>
      <c r="B469" s="115"/>
      <c r="C469" s="115"/>
      <c r="D469" s="295"/>
      <c r="E469" s="295"/>
      <c r="F469" s="295"/>
      <c r="G469" s="332"/>
    </row>
    <row r="470" spans="1:7" ht="26.25" x14ac:dyDescent="0.25">
      <c r="A470" s="611" t="s">
        <v>185</v>
      </c>
      <c r="B470" s="444" t="s">
        <v>762</v>
      </c>
      <c r="C470" s="445" t="s">
        <v>763</v>
      </c>
      <c r="D470" s="446">
        <v>290000</v>
      </c>
      <c r="E470" s="446">
        <v>247000</v>
      </c>
      <c r="F470" s="446">
        <v>0</v>
      </c>
      <c r="G470" s="674">
        <v>0</v>
      </c>
    </row>
    <row r="471" spans="1:7" x14ac:dyDescent="0.25">
      <c r="A471" s="341"/>
      <c r="B471" s="331"/>
      <c r="C471" s="333"/>
      <c r="D471" s="334"/>
      <c r="E471" s="334"/>
      <c r="F471" s="334"/>
      <c r="G471" s="332"/>
    </row>
    <row r="472" spans="1:7" ht="26.25" x14ac:dyDescent="0.25">
      <c r="A472" s="449"/>
      <c r="B472" s="413">
        <v>36</v>
      </c>
      <c r="C472" s="438" t="s">
        <v>747</v>
      </c>
      <c r="D472" s="437">
        <v>290000</v>
      </c>
      <c r="E472" s="437">
        <v>247000</v>
      </c>
      <c r="F472" s="437">
        <v>0</v>
      </c>
      <c r="G472" s="675">
        <v>0</v>
      </c>
    </row>
    <row r="473" spans="1:7" ht="26.25" x14ac:dyDescent="0.25">
      <c r="A473" s="141">
        <v>167</v>
      </c>
      <c r="B473" s="11">
        <v>368</v>
      </c>
      <c r="C473" s="12" t="s">
        <v>761</v>
      </c>
      <c r="D473" s="334">
        <v>290000</v>
      </c>
      <c r="E473" s="334">
        <v>247000</v>
      </c>
      <c r="F473" s="334">
        <v>0</v>
      </c>
      <c r="G473" s="332">
        <v>0</v>
      </c>
    </row>
    <row r="474" spans="1:7" x14ac:dyDescent="0.25">
      <c r="A474" s="141"/>
      <c r="B474" s="11"/>
      <c r="C474" s="115"/>
      <c r="D474" s="295"/>
      <c r="E474" s="295"/>
      <c r="F474" s="295"/>
      <c r="G474" s="332"/>
    </row>
    <row r="475" spans="1:7" ht="26.25" x14ac:dyDescent="0.25">
      <c r="A475" s="611" t="s">
        <v>185</v>
      </c>
      <c r="B475" s="444" t="s">
        <v>764</v>
      </c>
      <c r="C475" s="445" t="s">
        <v>765</v>
      </c>
      <c r="D475" s="446">
        <v>6000</v>
      </c>
      <c r="E475" s="446">
        <v>6000</v>
      </c>
      <c r="F475" s="446">
        <v>0</v>
      </c>
      <c r="G475" s="674">
        <v>0</v>
      </c>
    </row>
    <row r="476" spans="1:7" x14ac:dyDescent="0.25">
      <c r="A476" s="141"/>
      <c r="B476" s="11"/>
      <c r="C476" s="115"/>
      <c r="D476" s="295"/>
      <c r="E476" s="295"/>
      <c r="F476" s="295"/>
      <c r="G476" s="332"/>
    </row>
    <row r="477" spans="1:7" ht="26.25" x14ac:dyDescent="0.25">
      <c r="A477" s="450"/>
      <c r="B477" s="413">
        <v>36</v>
      </c>
      <c r="C477" s="438" t="s">
        <v>747</v>
      </c>
      <c r="D477" s="613">
        <v>6000</v>
      </c>
      <c r="E477" s="613">
        <v>6000</v>
      </c>
      <c r="F477" s="613">
        <v>0</v>
      </c>
      <c r="G477" s="675">
        <v>0</v>
      </c>
    </row>
    <row r="478" spans="1:7" ht="26.25" x14ac:dyDescent="0.25">
      <c r="A478" s="141">
        <v>168</v>
      </c>
      <c r="B478" s="11">
        <v>368</v>
      </c>
      <c r="C478" s="12" t="s">
        <v>761</v>
      </c>
      <c r="D478" s="13">
        <v>6000</v>
      </c>
      <c r="E478" s="13">
        <v>6000</v>
      </c>
      <c r="F478" s="13">
        <v>0</v>
      </c>
      <c r="G478" s="332">
        <v>0</v>
      </c>
    </row>
    <row r="479" spans="1:7" x14ac:dyDescent="0.25">
      <c r="A479" s="115"/>
      <c r="B479" s="115"/>
      <c r="C479" s="115"/>
      <c r="D479" s="13"/>
      <c r="E479" s="13"/>
      <c r="F479" s="13"/>
      <c r="G479" s="332"/>
    </row>
    <row r="480" spans="1:7" ht="39" x14ac:dyDescent="0.25">
      <c r="A480" s="443" t="s">
        <v>185</v>
      </c>
      <c r="B480" s="443" t="s">
        <v>766</v>
      </c>
      <c r="C480" s="445" t="s">
        <v>767</v>
      </c>
      <c r="D480" s="612">
        <v>44000</v>
      </c>
      <c r="E480" s="612">
        <v>38000</v>
      </c>
      <c r="F480" s="612">
        <v>0</v>
      </c>
      <c r="G480" s="674">
        <v>0</v>
      </c>
    </row>
    <row r="481" spans="1:7" x14ac:dyDescent="0.25">
      <c r="A481" s="115"/>
      <c r="B481" s="115"/>
      <c r="C481" s="115"/>
      <c r="D481" s="115"/>
      <c r="E481" s="115"/>
      <c r="F481" s="295"/>
      <c r="G481" s="332"/>
    </row>
    <row r="482" spans="1:7" ht="26.25" x14ac:dyDescent="0.25">
      <c r="A482" s="436"/>
      <c r="B482" s="413">
        <v>36</v>
      </c>
      <c r="C482" s="438" t="s">
        <v>747</v>
      </c>
      <c r="D482" s="437">
        <v>44000</v>
      </c>
      <c r="E482" s="437">
        <v>38000</v>
      </c>
      <c r="F482" s="437">
        <v>0</v>
      </c>
      <c r="G482" s="675">
        <v>0</v>
      </c>
    </row>
    <row r="483" spans="1:7" ht="26.25" x14ac:dyDescent="0.25">
      <c r="A483" s="141">
        <v>169</v>
      </c>
      <c r="B483" s="11">
        <v>368</v>
      </c>
      <c r="C483" s="12" t="s">
        <v>768</v>
      </c>
      <c r="D483" s="295">
        <v>44000</v>
      </c>
      <c r="E483" s="295">
        <v>38000</v>
      </c>
      <c r="F483" s="295">
        <v>0</v>
      </c>
      <c r="G483" s="332">
        <v>0</v>
      </c>
    </row>
    <row r="484" spans="1:7" x14ac:dyDescent="0.25">
      <c r="A484" s="115"/>
      <c r="B484" s="115"/>
      <c r="C484" s="115"/>
      <c r="D484" s="295"/>
      <c r="E484" s="295"/>
      <c r="F484" s="295"/>
      <c r="G484" s="332"/>
    </row>
    <row r="485" spans="1:7" ht="26.25" x14ac:dyDescent="0.25">
      <c r="A485" s="443" t="s">
        <v>185</v>
      </c>
      <c r="B485" s="443" t="s">
        <v>769</v>
      </c>
      <c r="C485" s="445" t="s">
        <v>770</v>
      </c>
      <c r="D485" s="612">
        <v>27000</v>
      </c>
      <c r="E485" s="612">
        <v>23000</v>
      </c>
      <c r="F485" s="612">
        <v>0</v>
      </c>
      <c r="G485" s="674">
        <v>0</v>
      </c>
    </row>
    <row r="486" spans="1:7" x14ac:dyDescent="0.25">
      <c r="A486" s="115"/>
      <c r="B486" s="115"/>
      <c r="C486" s="115"/>
      <c r="D486" s="13"/>
      <c r="E486" s="13"/>
      <c r="F486" s="13"/>
      <c r="G486" s="332"/>
    </row>
    <row r="487" spans="1:7" ht="26.25" x14ac:dyDescent="0.25">
      <c r="A487" s="436"/>
      <c r="B487" s="413">
        <v>36</v>
      </c>
      <c r="C487" s="438" t="s">
        <v>747</v>
      </c>
      <c r="D487" s="415">
        <v>27000</v>
      </c>
      <c r="E487" s="415">
        <v>23000</v>
      </c>
      <c r="F487" s="415">
        <v>0</v>
      </c>
      <c r="G487" s="675">
        <v>0</v>
      </c>
    </row>
    <row r="488" spans="1:7" ht="26.25" x14ac:dyDescent="0.25">
      <c r="A488" s="141">
        <v>170</v>
      </c>
      <c r="B488" s="11">
        <v>368</v>
      </c>
      <c r="C488" s="12" t="s">
        <v>768</v>
      </c>
      <c r="D488" s="13">
        <v>27000</v>
      </c>
      <c r="E488" s="13">
        <v>23000</v>
      </c>
      <c r="F488" s="13">
        <v>0</v>
      </c>
      <c r="G488" s="332">
        <v>0</v>
      </c>
    </row>
    <row r="489" spans="1:7" x14ac:dyDescent="0.25">
      <c r="A489" s="115"/>
      <c r="B489" s="115"/>
      <c r="C489" s="115"/>
      <c r="D489" s="115"/>
      <c r="E489" s="115"/>
      <c r="F489" s="295"/>
      <c r="G489" s="332"/>
    </row>
    <row r="490" spans="1:7" ht="26.25" x14ac:dyDescent="0.25">
      <c r="A490" s="439" t="s">
        <v>185</v>
      </c>
      <c r="B490" s="439" t="s">
        <v>771</v>
      </c>
      <c r="C490" s="441" t="s">
        <v>772</v>
      </c>
      <c r="D490" s="604">
        <v>16000</v>
      </c>
      <c r="E490" s="442">
        <v>14000</v>
      </c>
      <c r="F490" s="442">
        <v>0</v>
      </c>
      <c r="G490" s="676">
        <v>0</v>
      </c>
    </row>
    <row r="491" spans="1:7" x14ac:dyDescent="0.25">
      <c r="A491" s="115"/>
      <c r="B491" s="115"/>
      <c r="C491" s="115"/>
      <c r="D491" s="13"/>
      <c r="E491" s="295"/>
      <c r="F491" s="295"/>
      <c r="G491" s="332"/>
    </row>
    <row r="492" spans="1:7" x14ac:dyDescent="0.25">
      <c r="A492" s="488"/>
      <c r="B492" s="413">
        <v>38</v>
      </c>
      <c r="C492" s="438" t="s">
        <v>119</v>
      </c>
      <c r="D492" s="415">
        <v>16000</v>
      </c>
      <c r="E492" s="437">
        <v>14000</v>
      </c>
      <c r="F492" s="437">
        <v>0</v>
      </c>
      <c r="G492" s="675">
        <v>0</v>
      </c>
    </row>
    <row r="493" spans="1:7" x14ac:dyDescent="0.25">
      <c r="A493" s="141">
        <v>171</v>
      </c>
      <c r="B493" s="11">
        <v>381</v>
      </c>
      <c r="C493" s="12" t="s">
        <v>773</v>
      </c>
      <c r="D493" s="13">
        <v>16000</v>
      </c>
      <c r="E493" s="295">
        <v>14000</v>
      </c>
      <c r="F493" s="295">
        <v>0</v>
      </c>
      <c r="G493" s="332">
        <v>0</v>
      </c>
    </row>
    <row r="494" spans="1:7" x14ac:dyDescent="0.25">
      <c r="A494" s="115"/>
      <c r="B494" s="115"/>
      <c r="C494" s="115"/>
      <c r="D494" s="115"/>
      <c r="E494" s="115"/>
      <c r="F494" s="295"/>
      <c r="G494" s="332"/>
    </row>
    <row r="495" spans="1:7" x14ac:dyDescent="0.25">
      <c r="A495" s="439" t="s">
        <v>185</v>
      </c>
      <c r="B495" s="439" t="s">
        <v>774</v>
      </c>
      <c r="C495" s="441" t="s">
        <v>775</v>
      </c>
      <c r="D495" s="604">
        <v>45000</v>
      </c>
      <c r="E495" s="604">
        <v>39000</v>
      </c>
      <c r="F495" s="604">
        <v>0</v>
      </c>
      <c r="G495" s="676">
        <v>0</v>
      </c>
    </row>
    <row r="496" spans="1:7" x14ac:dyDescent="0.25">
      <c r="A496" s="115"/>
      <c r="B496" s="115"/>
      <c r="C496" s="115"/>
      <c r="D496" s="13"/>
      <c r="E496" s="13"/>
      <c r="F496" s="13"/>
      <c r="G496" s="332"/>
    </row>
    <row r="497" spans="1:7" x14ac:dyDescent="0.25">
      <c r="A497" s="450"/>
      <c r="B497" s="413">
        <v>38</v>
      </c>
      <c r="C497" s="438" t="s">
        <v>119</v>
      </c>
      <c r="D497" s="415">
        <v>45000</v>
      </c>
      <c r="E497" s="415">
        <v>39000</v>
      </c>
      <c r="F497" s="415">
        <v>0</v>
      </c>
      <c r="G497" s="675">
        <v>0</v>
      </c>
    </row>
    <row r="498" spans="1:7" x14ac:dyDescent="0.25">
      <c r="A498" s="141">
        <v>172</v>
      </c>
      <c r="B498" s="11">
        <v>381</v>
      </c>
      <c r="C498" s="12" t="s">
        <v>773</v>
      </c>
      <c r="D498" s="13">
        <v>45000</v>
      </c>
      <c r="E498" s="13">
        <v>39000</v>
      </c>
      <c r="F498" s="13">
        <v>0</v>
      </c>
      <c r="G498" s="332">
        <v>0</v>
      </c>
    </row>
    <row r="499" spans="1:7" x14ac:dyDescent="0.25">
      <c r="A499" s="141"/>
      <c r="B499" s="115"/>
      <c r="C499" s="115"/>
      <c r="D499" s="13"/>
      <c r="E499" s="13"/>
      <c r="F499" s="13"/>
      <c r="G499" s="332"/>
    </row>
    <row r="500" spans="1:7" x14ac:dyDescent="0.25">
      <c r="A500" s="611" t="s">
        <v>185</v>
      </c>
      <c r="B500" s="443" t="s">
        <v>776</v>
      </c>
      <c r="C500" s="443" t="s">
        <v>777</v>
      </c>
      <c r="D500" s="612">
        <v>100000</v>
      </c>
      <c r="E500" s="612">
        <v>85000</v>
      </c>
      <c r="F500" s="612">
        <v>0</v>
      </c>
      <c r="G500" s="674">
        <v>0</v>
      </c>
    </row>
    <row r="501" spans="1:7" x14ac:dyDescent="0.25">
      <c r="A501" s="141"/>
      <c r="B501" s="115"/>
      <c r="C501" s="115"/>
      <c r="D501" s="13"/>
      <c r="E501" s="13"/>
      <c r="F501" s="13"/>
      <c r="G501" s="332"/>
    </row>
    <row r="502" spans="1:7" x14ac:dyDescent="0.25">
      <c r="A502" s="450"/>
      <c r="B502" s="413">
        <v>38</v>
      </c>
      <c r="C502" s="438" t="s">
        <v>119</v>
      </c>
      <c r="D502" s="415">
        <v>100000</v>
      </c>
      <c r="E502" s="415">
        <v>85000</v>
      </c>
      <c r="F502" s="415">
        <v>0</v>
      </c>
      <c r="G502" s="675">
        <v>0</v>
      </c>
    </row>
    <row r="503" spans="1:7" x14ac:dyDescent="0.25">
      <c r="A503" s="141">
        <v>173</v>
      </c>
      <c r="B503" s="11">
        <v>381</v>
      </c>
      <c r="C503" s="12" t="s">
        <v>773</v>
      </c>
      <c r="D503" s="13">
        <v>100000</v>
      </c>
      <c r="E503" s="13">
        <v>85000</v>
      </c>
      <c r="F503" s="13">
        <v>0</v>
      </c>
      <c r="G503" s="332">
        <v>0</v>
      </c>
    </row>
    <row r="504" spans="1:7" x14ac:dyDescent="0.25">
      <c r="A504" s="141"/>
      <c r="B504" s="115"/>
      <c r="C504" s="115"/>
      <c r="D504" s="13"/>
      <c r="E504" s="13"/>
      <c r="F504" s="13"/>
      <c r="G504" s="332"/>
    </row>
    <row r="505" spans="1:7" x14ac:dyDescent="0.25">
      <c r="A505" s="611" t="s">
        <v>185</v>
      </c>
      <c r="B505" s="443" t="s">
        <v>778</v>
      </c>
      <c r="C505" s="443" t="s">
        <v>779</v>
      </c>
      <c r="D505" s="612">
        <v>20000</v>
      </c>
      <c r="E505" s="612">
        <v>17000</v>
      </c>
      <c r="F505" s="612">
        <v>0</v>
      </c>
      <c r="G505" s="674">
        <v>0</v>
      </c>
    </row>
    <row r="506" spans="1:7" x14ac:dyDescent="0.25">
      <c r="A506" s="141"/>
      <c r="B506" s="115"/>
      <c r="C506" s="115"/>
      <c r="D506" s="13"/>
      <c r="E506" s="13"/>
      <c r="F506" s="13"/>
      <c r="G506" s="332"/>
    </row>
    <row r="507" spans="1:7" x14ac:dyDescent="0.25">
      <c r="A507" s="450"/>
      <c r="B507" s="413">
        <v>38</v>
      </c>
      <c r="C507" s="438" t="s">
        <v>119</v>
      </c>
      <c r="D507" s="415">
        <v>20000</v>
      </c>
      <c r="E507" s="415">
        <v>17000</v>
      </c>
      <c r="F507" s="415">
        <v>0</v>
      </c>
      <c r="G507" s="675">
        <v>0</v>
      </c>
    </row>
    <row r="508" spans="1:7" x14ac:dyDescent="0.25">
      <c r="A508" s="141">
        <v>174</v>
      </c>
      <c r="B508" s="11">
        <v>381</v>
      </c>
      <c r="C508" s="12" t="s">
        <v>773</v>
      </c>
      <c r="D508" s="13">
        <v>20000</v>
      </c>
      <c r="E508" s="13">
        <v>17000</v>
      </c>
      <c r="F508" s="13">
        <v>0</v>
      </c>
      <c r="G508" s="332">
        <v>0</v>
      </c>
    </row>
    <row r="509" spans="1:7" x14ac:dyDescent="0.25">
      <c r="A509" s="141"/>
      <c r="B509" s="115"/>
      <c r="C509" s="115"/>
      <c r="D509" s="115"/>
      <c r="E509" s="115"/>
      <c r="F509" s="295"/>
      <c r="G509" s="332"/>
    </row>
    <row r="510" spans="1:7" x14ac:dyDescent="0.25">
      <c r="A510" s="611" t="s">
        <v>185</v>
      </c>
      <c r="B510" s="443" t="s">
        <v>780</v>
      </c>
      <c r="C510" s="443" t="s">
        <v>781</v>
      </c>
      <c r="D510" s="612">
        <v>25000</v>
      </c>
      <c r="E510" s="612">
        <v>22000</v>
      </c>
      <c r="F510" s="612">
        <v>0</v>
      </c>
      <c r="G510" s="672">
        <v>0</v>
      </c>
    </row>
    <row r="511" spans="1:7" x14ac:dyDescent="0.25">
      <c r="A511" s="141"/>
      <c r="B511" s="115"/>
      <c r="C511" s="115"/>
      <c r="D511" s="13"/>
      <c r="E511" s="13"/>
      <c r="F511" s="13"/>
      <c r="G511" s="332"/>
    </row>
    <row r="512" spans="1:7" x14ac:dyDescent="0.25">
      <c r="A512" s="450"/>
      <c r="B512" s="413">
        <v>38</v>
      </c>
      <c r="C512" s="438" t="s">
        <v>119</v>
      </c>
      <c r="D512" s="415">
        <v>25000</v>
      </c>
      <c r="E512" s="415">
        <v>22000</v>
      </c>
      <c r="F512" s="415">
        <v>0</v>
      </c>
      <c r="G512" s="675">
        <v>0</v>
      </c>
    </row>
    <row r="513" spans="1:7" x14ac:dyDescent="0.25">
      <c r="A513" s="141">
        <v>175</v>
      </c>
      <c r="B513" s="11">
        <v>381</v>
      </c>
      <c r="C513" s="12" t="s">
        <v>773</v>
      </c>
      <c r="D513" s="13">
        <v>25000</v>
      </c>
      <c r="E513" s="13">
        <v>22000</v>
      </c>
      <c r="F513" s="13">
        <v>0</v>
      </c>
      <c r="G513" s="332">
        <v>0</v>
      </c>
    </row>
    <row r="514" spans="1:7" x14ac:dyDescent="0.25">
      <c r="A514"/>
      <c r="B514"/>
      <c r="C514"/>
      <c r="D514"/>
      <c r="F514" s="607"/>
      <c r="G514"/>
    </row>
  </sheetData>
  <printOptions horizontalCentered="1"/>
  <pageMargins left="0.39370078740157483" right="0.11811023622047245" top="0.74803149606299213" bottom="0.74803149606299213" header="0.27559055118110237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B951-5DDD-4C33-8A70-B1E989750C29}">
  <dimension ref="A1:I106"/>
  <sheetViews>
    <sheetView topLeftCell="A85" workbookViewId="0">
      <selection activeCell="A96" sqref="A96:I96"/>
    </sheetView>
  </sheetViews>
  <sheetFormatPr defaultRowHeight="15" x14ac:dyDescent="0.2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497" customWidth="1"/>
    <col min="8" max="8" width="13.85546875" style="497" customWidth="1"/>
    <col min="9" max="9" width="12.85546875" style="497" customWidth="1"/>
  </cols>
  <sheetData>
    <row r="1" spans="1:9" ht="15.75" customHeight="1" x14ac:dyDescent="0.25">
      <c r="A1" s="841" t="s">
        <v>864</v>
      </c>
      <c r="B1" s="842"/>
      <c r="C1" s="842"/>
      <c r="D1" s="842"/>
      <c r="E1" s="842"/>
      <c r="F1" s="842"/>
      <c r="G1" s="843"/>
      <c r="H1" s="843"/>
      <c r="I1" s="843"/>
    </row>
    <row r="3" spans="1:9" x14ac:dyDescent="0.25">
      <c r="A3" s="844" t="s">
        <v>603</v>
      </c>
      <c r="B3" s="844"/>
      <c r="C3" s="844"/>
      <c r="D3" s="844"/>
      <c r="E3" s="844"/>
      <c r="F3" s="844"/>
      <c r="G3" s="843"/>
      <c r="H3" s="843"/>
      <c r="I3" s="843"/>
    </row>
    <row r="5" spans="1:9" ht="42" customHeight="1" x14ac:dyDescent="0.25">
      <c r="A5" s="845" t="s">
        <v>863</v>
      </c>
      <c r="B5" s="845"/>
      <c r="C5" s="845"/>
      <c r="D5" s="845"/>
      <c r="E5" s="845"/>
      <c r="F5" s="845"/>
      <c r="G5" s="843"/>
      <c r="H5" s="843"/>
      <c r="I5" s="843"/>
    </row>
    <row r="6" spans="1:9" ht="16.5" thickBot="1" x14ac:dyDescent="0.3">
      <c r="D6" s="498"/>
      <c r="E6" s="498"/>
      <c r="F6" s="498"/>
      <c r="G6" s="499"/>
    </row>
    <row r="7" spans="1:9" ht="15.75" customHeight="1" thickBot="1" x14ac:dyDescent="0.3">
      <c r="A7" s="846" t="s">
        <v>604</v>
      </c>
      <c r="B7" s="847"/>
      <c r="C7" s="847"/>
      <c r="D7" s="847"/>
      <c r="E7" s="847"/>
      <c r="F7" s="847"/>
      <c r="G7" s="847"/>
      <c r="H7" s="847"/>
      <c r="I7" s="848"/>
    </row>
    <row r="8" spans="1:9" ht="15.75" customHeight="1" thickBot="1" x14ac:dyDescent="0.3">
      <c r="A8" s="678"/>
      <c r="B8" s="849" t="s">
        <v>605</v>
      </c>
      <c r="C8" s="500"/>
      <c r="D8" s="500"/>
      <c r="E8" s="500"/>
      <c r="F8" s="501"/>
      <c r="G8" s="850" t="s">
        <v>606</v>
      </c>
      <c r="H8" s="851"/>
      <c r="I8" s="852"/>
    </row>
    <row r="9" spans="1:9" ht="24" x14ac:dyDescent="0.25">
      <c r="A9" s="678" t="s">
        <v>607</v>
      </c>
      <c r="B9" s="849"/>
      <c r="C9" s="500" t="s">
        <v>608</v>
      </c>
      <c r="D9" s="500" t="s">
        <v>609</v>
      </c>
      <c r="E9" s="500" t="s">
        <v>610</v>
      </c>
      <c r="F9" s="500" t="s">
        <v>611</v>
      </c>
      <c r="G9" s="500" t="s">
        <v>15</v>
      </c>
      <c r="H9" s="500" t="s">
        <v>853</v>
      </c>
      <c r="I9" s="500" t="s">
        <v>854</v>
      </c>
    </row>
    <row r="10" spans="1:9" ht="15.75" thickBot="1" x14ac:dyDescent="0.3">
      <c r="A10" s="503"/>
      <c r="B10" s="849"/>
      <c r="C10" s="504"/>
      <c r="D10" s="504"/>
      <c r="E10" s="504"/>
      <c r="F10" s="504"/>
      <c r="G10" s="505" t="s">
        <v>822</v>
      </c>
      <c r="H10" s="505" t="s">
        <v>822</v>
      </c>
      <c r="I10" s="505"/>
    </row>
    <row r="11" spans="1:9" ht="15" customHeight="1" thickBot="1" x14ac:dyDescent="0.3">
      <c r="A11" s="866" t="s">
        <v>612</v>
      </c>
      <c r="B11" s="868" t="s">
        <v>823</v>
      </c>
      <c r="C11" s="853" t="s">
        <v>855</v>
      </c>
      <c r="D11" s="853" t="s">
        <v>856</v>
      </c>
      <c r="E11" s="853" t="s">
        <v>824</v>
      </c>
      <c r="F11" s="696" t="s">
        <v>613</v>
      </c>
      <c r="G11" s="697">
        <v>77000</v>
      </c>
      <c r="H11" s="698">
        <v>57087.16</v>
      </c>
      <c r="I11" s="760">
        <f>H11/G11</f>
        <v>0.74139168831168833</v>
      </c>
    </row>
    <row r="12" spans="1:9" ht="22.5" customHeight="1" x14ac:dyDescent="0.25">
      <c r="A12" s="859"/>
      <c r="B12" s="869"/>
      <c r="C12" s="854"/>
      <c r="D12" s="854"/>
      <c r="E12" s="854"/>
      <c r="F12" s="699" t="s">
        <v>825</v>
      </c>
      <c r="G12" s="700" t="s">
        <v>826</v>
      </c>
      <c r="H12" s="701" t="s">
        <v>827</v>
      </c>
      <c r="I12" s="701" t="s">
        <v>827</v>
      </c>
    </row>
    <row r="13" spans="1:9" ht="89.25" customHeight="1" thickBot="1" x14ac:dyDescent="0.3">
      <c r="A13" s="867"/>
      <c r="B13" s="858"/>
      <c r="C13" s="855"/>
      <c r="D13" s="855"/>
      <c r="E13" s="855"/>
      <c r="F13" s="761" t="s">
        <v>857</v>
      </c>
      <c r="G13" s="762">
        <v>133000</v>
      </c>
      <c r="H13" s="763">
        <v>0</v>
      </c>
      <c r="I13" s="763">
        <v>0</v>
      </c>
    </row>
    <row r="14" spans="1:9" ht="15" customHeight="1" x14ac:dyDescent="0.25">
      <c r="A14" s="860"/>
      <c r="B14" s="861"/>
      <c r="C14" s="861"/>
      <c r="D14" s="861"/>
      <c r="E14" s="861"/>
      <c r="F14" s="862"/>
      <c r="G14" s="684"/>
      <c r="H14" s="684"/>
      <c r="I14" s="684"/>
    </row>
    <row r="15" spans="1:9" x14ac:dyDescent="0.25">
      <c r="A15" s="863" t="s">
        <v>614</v>
      </c>
      <c r="B15" s="864"/>
      <c r="C15" s="864"/>
      <c r="D15" s="864"/>
      <c r="E15" s="864"/>
      <c r="F15" s="865"/>
      <c r="G15" s="509">
        <v>200000</v>
      </c>
      <c r="H15" s="509">
        <v>57087.16</v>
      </c>
      <c r="I15" s="764">
        <f>H15/G15</f>
        <v>0.28543580000000002</v>
      </c>
    </row>
    <row r="16" spans="1:9" ht="15.75" customHeight="1" thickBot="1" x14ac:dyDescent="0.3">
      <c r="A16" s="833"/>
      <c r="B16" s="834"/>
      <c r="C16" s="834"/>
      <c r="D16" s="834"/>
      <c r="E16" s="834"/>
      <c r="F16" s="835"/>
      <c r="G16" s="510"/>
      <c r="H16" s="510"/>
      <c r="I16" s="510"/>
    </row>
    <row r="17" spans="1:9" ht="15" customHeight="1" thickBot="1" x14ac:dyDescent="0.3">
      <c r="A17" s="836" t="s">
        <v>615</v>
      </c>
      <c r="B17" s="837"/>
      <c r="C17" s="837"/>
      <c r="D17" s="837"/>
      <c r="E17" s="837"/>
      <c r="F17" s="837"/>
      <c r="G17" s="837"/>
      <c r="H17" s="837"/>
      <c r="I17" s="838"/>
    </row>
    <row r="18" spans="1:9" ht="36.75" customHeight="1" x14ac:dyDescent="0.25">
      <c r="A18" s="680"/>
      <c r="B18" s="856" t="s">
        <v>616</v>
      </c>
      <c r="C18" s="682"/>
      <c r="D18" s="511"/>
      <c r="E18" s="511"/>
      <c r="F18" s="512"/>
      <c r="G18" s="513"/>
      <c r="H18" s="514"/>
      <c r="I18" s="515"/>
    </row>
    <row r="19" spans="1:9" ht="36.75" thickBot="1" x14ac:dyDescent="0.3">
      <c r="A19" s="859" t="s">
        <v>617</v>
      </c>
      <c r="B19" s="857"/>
      <c r="C19" s="683" t="s">
        <v>618</v>
      </c>
      <c r="D19" s="516" t="s">
        <v>619</v>
      </c>
      <c r="E19" s="516" t="s">
        <v>620</v>
      </c>
      <c r="F19" s="517" t="s">
        <v>621</v>
      </c>
      <c r="G19" s="518">
        <v>285000</v>
      </c>
      <c r="H19" s="519">
        <v>237481.56</v>
      </c>
      <c r="I19" s="765">
        <f>H19/G19</f>
        <v>0.83326863157894737</v>
      </c>
    </row>
    <row r="20" spans="1:9" ht="84.75" thickBot="1" x14ac:dyDescent="0.3">
      <c r="A20" s="859"/>
      <c r="B20" s="857"/>
      <c r="C20" s="520"/>
      <c r="D20" s="516" t="s">
        <v>619</v>
      </c>
      <c r="E20" s="516" t="s">
        <v>622</v>
      </c>
      <c r="F20" s="507" t="s">
        <v>240</v>
      </c>
      <c r="G20" s="521">
        <v>114000</v>
      </c>
      <c r="H20" s="522">
        <v>0</v>
      </c>
      <c r="I20" s="523">
        <v>0</v>
      </c>
    </row>
    <row r="21" spans="1:9" ht="48.75" thickBot="1" x14ac:dyDescent="0.3">
      <c r="A21" s="681"/>
      <c r="B21" s="858"/>
      <c r="C21" s="516"/>
      <c r="D21" s="516" t="s">
        <v>619</v>
      </c>
      <c r="E21" s="516" t="s">
        <v>529</v>
      </c>
      <c r="F21" s="507" t="s">
        <v>244</v>
      </c>
      <c r="G21" s="521">
        <v>57000</v>
      </c>
      <c r="H21" s="522">
        <v>0</v>
      </c>
      <c r="I21" s="523">
        <v>0</v>
      </c>
    </row>
    <row r="22" spans="1:9" ht="15.75" customHeight="1" x14ac:dyDescent="0.25">
      <c r="A22" s="819"/>
      <c r="B22" s="820"/>
      <c r="C22" s="820"/>
      <c r="D22" s="820"/>
      <c r="E22" s="820"/>
      <c r="F22" s="821"/>
      <c r="G22" s="524"/>
      <c r="H22" s="525"/>
      <c r="I22" s="679"/>
    </row>
    <row r="23" spans="1:9" ht="15.75" customHeight="1" thickBot="1" x14ac:dyDescent="0.3">
      <c r="A23" s="822" t="s">
        <v>623</v>
      </c>
      <c r="B23" s="823"/>
      <c r="C23" s="823"/>
      <c r="D23" s="823"/>
      <c r="E23" s="823"/>
      <c r="F23" s="824"/>
      <c r="G23" s="526">
        <f>G19+G20+G21</f>
        <v>456000</v>
      </c>
      <c r="H23" s="527">
        <f>H19+H20+H21</f>
        <v>237481.56</v>
      </c>
      <c r="I23" s="766">
        <v>0.52080000000000004</v>
      </c>
    </row>
    <row r="24" spans="1:9" ht="15.75" thickBot="1" x14ac:dyDescent="0.3">
      <c r="A24" s="822" t="s">
        <v>624</v>
      </c>
      <c r="B24" s="823"/>
      <c r="C24" s="823"/>
      <c r="D24" s="823"/>
      <c r="E24" s="823"/>
      <c r="F24" s="829"/>
      <c r="G24" s="528">
        <f>G15+G23</f>
        <v>656000</v>
      </c>
      <c r="H24" s="528">
        <f>H15+H23</f>
        <v>294568.71999999997</v>
      </c>
      <c r="I24" s="767">
        <v>0.44900000000000001</v>
      </c>
    </row>
    <row r="25" spans="1:9" x14ac:dyDescent="0.25">
      <c r="A25" s="702"/>
      <c r="B25" s="702"/>
      <c r="C25" s="702"/>
      <c r="D25" s="702"/>
      <c r="E25" s="702"/>
      <c r="F25" s="702"/>
      <c r="G25" s="703"/>
      <c r="H25" s="703"/>
      <c r="I25" s="703"/>
    </row>
    <row r="26" spans="1:9" ht="15.75" customHeight="1" thickBot="1" x14ac:dyDescent="0.3">
      <c r="A26" s="704"/>
      <c r="B26" s="704"/>
      <c r="C26" s="704"/>
      <c r="D26" s="704"/>
      <c r="E26" s="704"/>
      <c r="F26" s="704"/>
      <c r="G26" s="705"/>
      <c r="H26" s="705"/>
      <c r="I26" s="705"/>
    </row>
    <row r="27" spans="1:9" ht="15.75" thickBot="1" x14ac:dyDescent="0.3">
      <c r="A27" s="830" t="s">
        <v>625</v>
      </c>
      <c r="B27" s="831"/>
      <c r="C27" s="831"/>
      <c r="D27" s="831"/>
      <c r="E27" s="831"/>
      <c r="F27" s="831"/>
      <c r="G27" s="831"/>
      <c r="H27" s="831"/>
      <c r="I27" s="832"/>
    </row>
    <row r="28" spans="1:9" x14ac:dyDescent="0.25">
      <c r="A28" s="529"/>
      <c r="B28" s="530"/>
      <c r="C28" s="530"/>
      <c r="D28" s="530"/>
      <c r="E28" s="530"/>
      <c r="F28" s="530"/>
      <c r="G28" s="502"/>
      <c r="H28" s="502"/>
      <c r="I28" s="502"/>
    </row>
    <row r="29" spans="1:9" ht="36" x14ac:dyDescent="0.25">
      <c r="A29" s="678" t="s">
        <v>607</v>
      </c>
      <c r="B29" s="500" t="s">
        <v>605</v>
      </c>
      <c r="C29" s="500" t="s">
        <v>608</v>
      </c>
      <c r="D29" s="500" t="s">
        <v>609</v>
      </c>
      <c r="E29" s="500" t="s">
        <v>610</v>
      </c>
      <c r="F29" s="500" t="s">
        <v>611</v>
      </c>
      <c r="G29" s="500" t="s">
        <v>15</v>
      </c>
      <c r="H29" s="500" t="s">
        <v>853</v>
      </c>
      <c r="I29" s="500" t="s">
        <v>854</v>
      </c>
    </row>
    <row r="30" spans="1:9" ht="15.75" thickBot="1" x14ac:dyDescent="0.3">
      <c r="A30" s="531"/>
      <c r="B30" s="532"/>
      <c r="C30" s="532"/>
      <c r="D30" s="532"/>
      <c r="E30" s="532"/>
      <c r="F30" s="532"/>
      <c r="G30" s="533" t="s">
        <v>822</v>
      </c>
      <c r="H30" s="533" t="s">
        <v>822</v>
      </c>
      <c r="I30" s="533"/>
    </row>
    <row r="31" spans="1:9" ht="84.75" thickBot="1" x14ac:dyDescent="0.3">
      <c r="A31" s="688"/>
      <c r="B31" s="520" t="s">
        <v>626</v>
      </c>
      <c r="C31" s="534" t="s">
        <v>627</v>
      </c>
      <c r="D31" s="534" t="s">
        <v>628</v>
      </c>
      <c r="E31" s="534" t="s">
        <v>310</v>
      </c>
      <c r="F31" s="534" t="s">
        <v>306</v>
      </c>
      <c r="G31" s="535">
        <v>100000</v>
      </c>
      <c r="H31" s="535">
        <v>0</v>
      </c>
      <c r="I31" s="535">
        <v>0</v>
      </c>
    </row>
    <row r="32" spans="1:9" ht="120.75" thickBot="1" x14ac:dyDescent="0.3">
      <c r="A32" s="688" t="s">
        <v>629</v>
      </c>
      <c r="B32" s="536" t="s">
        <v>828</v>
      </c>
      <c r="C32" s="537" t="s">
        <v>630</v>
      </c>
      <c r="D32" s="537" t="s">
        <v>631</v>
      </c>
      <c r="E32" s="537" t="s">
        <v>632</v>
      </c>
      <c r="F32" s="516" t="s">
        <v>633</v>
      </c>
      <c r="G32" s="521">
        <v>1900000</v>
      </c>
      <c r="H32" s="521">
        <v>114664.56</v>
      </c>
      <c r="I32" s="521">
        <v>6.03</v>
      </c>
    </row>
    <row r="33" spans="1:9" x14ac:dyDescent="0.25">
      <c r="A33" s="688"/>
      <c r="B33" s="682"/>
      <c r="C33" s="511"/>
      <c r="D33" s="511"/>
      <c r="E33" s="511"/>
      <c r="F33" s="511"/>
      <c r="G33" s="538"/>
      <c r="H33" s="538"/>
      <c r="I33" s="539"/>
    </row>
    <row r="34" spans="1:9" ht="60" x14ac:dyDescent="0.25">
      <c r="A34" s="688"/>
      <c r="B34" s="536" t="s">
        <v>634</v>
      </c>
      <c r="C34" s="537" t="s">
        <v>630</v>
      </c>
      <c r="D34" s="537" t="s">
        <v>631</v>
      </c>
      <c r="E34" s="537" t="s">
        <v>635</v>
      </c>
      <c r="F34" s="537" t="s">
        <v>319</v>
      </c>
      <c r="G34" s="506">
        <v>285000</v>
      </c>
      <c r="H34" s="506">
        <v>0</v>
      </c>
      <c r="I34" s="540">
        <v>0</v>
      </c>
    </row>
    <row r="35" spans="1:9" ht="60.75" thickBot="1" x14ac:dyDescent="0.3">
      <c r="A35" s="688"/>
      <c r="B35" s="536" t="s">
        <v>636</v>
      </c>
      <c r="C35" s="537" t="s">
        <v>630</v>
      </c>
      <c r="D35" s="537" t="s">
        <v>631</v>
      </c>
      <c r="E35" s="537" t="s">
        <v>637</v>
      </c>
      <c r="F35" s="537" t="s">
        <v>320</v>
      </c>
      <c r="G35" s="521">
        <v>2375000</v>
      </c>
      <c r="H35" s="522">
        <v>1141547.8899999999</v>
      </c>
      <c r="I35" s="706">
        <v>48.07</v>
      </c>
    </row>
    <row r="36" spans="1:9" x14ac:dyDescent="0.25">
      <c r="A36" s="680"/>
      <c r="B36" s="562"/>
      <c r="C36" s="562"/>
      <c r="D36" s="562"/>
      <c r="E36" s="562"/>
      <c r="F36" s="562"/>
      <c r="G36" s="707"/>
      <c r="H36" s="708"/>
      <c r="I36" s="709"/>
    </row>
    <row r="37" spans="1:9" ht="15" customHeight="1" thickBot="1" x14ac:dyDescent="0.3">
      <c r="A37" s="681"/>
      <c r="B37" s="541" t="s">
        <v>636</v>
      </c>
      <c r="C37" s="541" t="s">
        <v>630</v>
      </c>
      <c r="D37" s="541" t="s">
        <v>631</v>
      </c>
      <c r="E37" s="541" t="s">
        <v>638</v>
      </c>
      <c r="F37" s="541" t="s">
        <v>458</v>
      </c>
      <c r="G37" s="542">
        <v>0</v>
      </c>
      <c r="H37" s="522">
        <v>0</v>
      </c>
      <c r="I37" s="543">
        <v>0</v>
      </c>
    </row>
    <row r="38" spans="1:9" ht="15.75" thickBot="1" x14ac:dyDescent="0.3">
      <c r="A38" s="825" t="s">
        <v>639</v>
      </c>
      <c r="B38" s="826"/>
      <c r="C38" s="826"/>
      <c r="D38" s="826"/>
      <c r="E38" s="826"/>
      <c r="F38" s="827"/>
      <c r="G38" s="710">
        <f>G31+G32+G34+G35+G37</f>
        <v>4660000</v>
      </c>
      <c r="H38" s="710">
        <f>H31+H32+H34+H35+H37</f>
        <v>1256212.45</v>
      </c>
      <c r="I38" s="710">
        <v>25.64</v>
      </c>
    </row>
    <row r="39" spans="1:9" ht="15.75" thickBot="1" x14ac:dyDescent="0.3">
      <c r="A39" s="833"/>
      <c r="B39" s="834"/>
      <c r="C39" s="834"/>
      <c r="D39" s="834"/>
      <c r="E39" s="834"/>
      <c r="F39" s="835"/>
      <c r="G39" s="546"/>
      <c r="H39" s="546"/>
      <c r="I39" s="546"/>
    </row>
    <row r="40" spans="1:9" x14ac:dyDescent="0.25">
      <c r="A40" s="711"/>
      <c r="B40" s="711"/>
      <c r="C40" s="711"/>
      <c r="D40" s="711"/>
      <c r="E40" s="711"/>
      <c r="F40" s="711"/>
      <c r="G40" s="712"/>
      <c r="H40" s="712"/>
      <c r="I40" s="712"/>
    </row>
    <row r="41" spans="1:9" ht="15.75" customHeight="1" thickBot="1" x14ac:dyDescent="0.3">
      <c r="A41" s="685"/>
      <c r="B41" s="685"/>
      <c r="C41" s="685"/>
      <c r="D41" s="685"/>
      <c r="E41" s="685"/>
      <c r="F41" s="685"/>
      <c r="G41" s="689"/>
      <c r="H41" s="689"/>
      <c r="I41" s="689"/>
    </row>
    <row r="42" spans="1:9" ht="15.75" thickBot="1" x14ac:dyDescent="0.3">
      <c r="A42" s="836" t="s">
        <v>640</v>
      </c>
      <c r="B42" s="837"/>
      <c r="C42" s="837"/>
      <c r="D42" s="837"/>
      <c r="E42" s="837"/>
      <c r="F42" s="837"/>
      <c r="G42" s="837"/>
      <c r="H42" s="837"/>
      <c r="I42" s="838"/>
    </row>
    <row r="43" spans="1:9" ht="38.25" customHeight="1" thickBot="1" x14ac:dyDescent="0.3">
      <c r="A43" s="680"/>
      <c r="B43" s="511"/>
      <c r="C43" s="511"/>
      <c r="D43" s="511"/>
      <c r="E43" s="511"/>
      <c r="F43" s="511"/>
      <c r="G43" s="768" t="s">
        <v>858</v>
      </c>
      <c r="H43" s="768" t="s">
        <v>859</v>
      </c>
      <c r="I43" s="769" t="s">
        <v>854</v>
      </c>
    </row>
    <row r="44" spans="1:9" ht="108.75" thickBot="1" x14ac:dyDescent="0.3">
      <c r="A44" s="548" t="s">
        <v>641</v>
      </c>
      <c r="B44" s="520" t="s">
        <v>643</v>
      </c>
      <c r="C44" s="534" t="s">
        <v>644</v>
      </c>
      <c r="D44" s="534" t="s">
        <v>642</v>
      </c>
      <c r="E44" s="534" t="s">
        <v>334</v>
      </c>
      <c r="F44" s="534" t="s">
        <v>474</v>
      </c>
      <c r="G44" s="535">
        <v>4750000</v>
      </c>
      <c r="H44" s="535">
        <v>4686369.59</v>
      </c>
      <c r="I44" s="713">
        <v>98.66</v>
      </c>
    </row>
    <row r="45" spans="1:9" x14ac:dyDescent="0.25">
      <c r="A45" s="549" t="s">
        <v>645</v>
      </c>
      <c r="B45" s="537"/>
      <c r="C45" s="537"/>
      <c r="D45" s="537"/>
      <c r="E45" s="537"/>
      <c r="F45" s="537"/>
      <c r="G45" s="508"/>
      <c r="H45" s="508"/>
      <c r="I45" s="714"/>
    </row>
    <row r="46" spans="1:9" ht="84.75" thickBot="1" x14ac:dyDescent="0.3">
      <c r="A46" s="549" t="s">
        <v>646</v>
      </c>
      <c r="B46" s="683" t="s">
        <v>829</v>
      </c>
      <c r="C46" s="516" t="s">
        <v>665</v>
      </c>
      <c r="D46" s="516" t="s">
        <v>648</v>
      </c>
      <c r="E46" s="516" t="s">
        <v>649</v>
      </c>
      <c r="F46" s="516" t="s">
        <v>391</v>
      </c>
      <c r="G46" s="521">
        <v>6183000</v>
      </c>
      <c r="H46" s="521">
        <v>2048720.8</v>
      </c>
      <c r="I46" s="518">
        <v>33.130000000000003</v>
      </c>
    </row>
    <row r="47" spans="1:9" ht="48.75" thickBot="1" x14ac:dyDescent="0.3">
      <c r="A47" s="548"/>
      <c r="B47" s="541" t="s">
        <v>650</v>
      </c>
      <c r="C47" s="516" t="s">
        <v>647</v>
      </c>
      <c r="D47" s="516" t="s">
        <v>648</v>
      </c>
      <c r="E47" s="516" t="s">
        <v>651</v>
      </c>
      <c r="F47" s="516" t="s">
        <v>392</v>
      </c>
      <c r="G47" s="521">
        <v>0</v>
      </c>
      <c r="H47" s="521">
        <v>0</v>
      </c>
      <c r="I47" s="523">
        <v>0</v>
      </c>
    </row>
    <row r="48" spans="1:9" ht="48" x14ac:dyDescent="0.25">
      <c r="A48" s="549"/>
      <c r="B48" s="687" t="s">
        <v>652</v>
      </c>
      <c r="C48" s="687" t="s">
        <v>653</v>
      </c>
      <c r="D48" s="687" t="s">
        <v>648</v>
      </c>
      <c r="E48" s="687" t="s">
        <v>333</v>
      </c>
      <c r="F48" s="687" t="s">
        <v>393</v>
      </c>
      <c r="G48" s="550">
        <v>95000</v>
      </c>
      <c r="H48" s="550">
        <v>29125</v>
      </c>
      <c r="I48" s="551">
        <v>30.66</v>
      </c>
    </row>
    <row r="49" spans="1:9" ht="15.75" thickBot="1" x14ac:dyDescent="0.3">
      <c r="A49" s="549"/>
      <c r="B49" s="552"/>
      <c r="C49" s="553"/>
      <c r="D49" s="687"/>
      <c r="E49" s="687"/>
      <c r="F49" s="687"/>
      <c r="G49" s="553"/>
      <c r="H49" s="553"/>
      <c r="I49" s="554"/>
    </row>
    <row r="50" spans="1:9" ht="84" x14ac:dyDescent="0.25">
      <c r="A50" s="549"/>
      <c r="B50" s="686" t="s">
        <v>654</v>
      </c>
      <c r="C50" s="686" t="s">
        <v>655</v>
      </c>
      <c r="D50" s="686" t="s">
        <v>648</v>
      </c>
      <c r="E50" s="686" t="s">
        <v>656</v>
      </c>
      <c r="F50" s="686" t="s">
        <v>394</v>
      </c>
      <c r="G50" s="555">
        <v>190000</v>
      </c>
      <c r="H50" s="555">
        <v>0</v>
      </c>
      <c r="I50" s="556">
        <v>0</v>
      </c>
    </row>
    <row r="51" spans="1:9" ht="15.75" thickBot="1" x14ac:dyDescent="0.3">
      <c r="A51" s="549"/>
      <c r="B51" s="552"/>
      <c r="C51" s="552"/>
      <c r="D51" s="552"/>
      <c r="E51" s="552"/>
      <c r="F51" s="552"/>
      <c r="G51" s="557"/>
      <c r="H51" s="557"/>
      <c r="I51" s="558"/>
    </row>
    <row r="52" spans="1:9" ht="72.75" thickBot="1" x14ac:dyDescent="0.3">
      <c r="A52" s="549"/>
      <c r="B52" s="559" t="s">
        <v>657</v>
      </c>
      <c r="C52" s="516" t="s">
        <v>658</v>
      </c>
      <c r="D52" s="516" t="s">
        <v>648</v>
      </c>
      <c r="E52" s="516" t="s">
        <v>659</v>
      </c>
      <c r="F52" s="516" t="s">
        <v>475</v>
      </c>
      <c r="G52" s="521">
        <v>380000</v>
      </c>
      <c r="H52" s="521">
        <v>230014.98</v>
      </c>
      <c r="I52" s="706">
        <v>60.53</v>
      </c>
    </row>
    <row r="53" spans="1:9" ht="60.75" thickBot="1" x14ac:dyDescent="0.3">
      <c r="A53" s="549"/>
      <c r="B53" s="544" t="s">
        <v>660</v>
      </c>
      <c r="C53" s="516" t="s">
        <v>661</v>
      </c>
      <c r="D53" s="516" t="s">
        <v>648</v>
      </c>
      <c r="E53" s="516" t="s">
        <v>662</v>
      </c>
      <c r="F53" s="516" t="s">
        <v>395</v>
      </c>
      <c r="G53" s="521">
        <v>143000</v>
      </c>
      <c r="H53" s="522">
        <v>0</v>
      </c>
      <c r="I53" s="523">
        <v>0</v>
      </c>
    </row>
    <row r="54" spans="1:9" ht="48.75" thickBot="1" x14ac:dyDescent="0.3">
      <c r="A54" s="715"/>
      <c r="B54" s="544" t="s">
        <v>663</v>
      </c>
      <c r="C54" s="537" t="s">
        <v>664</v>
      </c>
      <c r="D54" s="537" t="s">
        <v>648</v>
      </c>
      <c r="E54" s="537" t="s">
        <v>429</v>
      </c>
      <c r="F54" s="537" t="s">
        <v>428</v>
      </c>
      <c r="G54" s="506">
        <v>97000</v>
      </c>
      <c r="H54" s="506">
        <v>96751.19</v>
      </c>
      <c r="I54" s="716">
        <v>99.74</v>
      </c>
    </row>
    <row r="55" spans="1:9" ht="48.75" thickBot="1" x14ac:dyDescent="0.3">
      <c r="A55" s="715"/>
      <c r="B55" s="544" t="s">
        <v>830</v>
      </c>
      <c r="C55" s="544" t="s">
        <v>665</v>
      </c>
      <c r="D55" s="544" t="s">
        <v>666</v>
      </c>
      <c r="E55" s="544" t="s">
        <v>667</v>
      </c>
      <c r="F55" s="544" t="s">
        <v>396</v>
      </c>
      <c r="G55" s="545">
        <v>950000</v>
      </c>
      <c r="H55" s="545">
        <v>20764.009999999998</v>
      </c>
      <c r="I55" s="713">
        <v>2.19</v>
      </c>
    </row>
    <row r="56" spans="1:9" ht="72.75" thickBot="1" x14ac:dyDescent="0.3">
      <c r="A56" s="548"/>
      <c r="B56" s="544" t="s">
        <v>657</v>
      </c>
      <c r="C56" s="544" t="s">
        <v>831</v>
      </c>
      <c r="D56" s="544" t="s">
        <v>666</v>
      </c>
      <c r="E56" s="544" t="s">
        <v>832</v>
      </c>
      <c r="F56" s="544" t="s">
        <v>731</v>
      </c>
      <c r="G56" s="545">
        <v>143000</v>
      </c>
      <c r="H56" s="545">
        <v>0</v>
      </c>
      <c r="I56" s="713">
        <v>0</v>
      </c>
    </row>
    <row r="57" spans="1:9" ht="15.75" thickBot="1" x14ac:dyDescent="0.3">
      <c r="A57" s="717"/>
      <c r="B57" s="718"/>
      <c r="C57" s="719"/>
      <c r="D57" s="719"/>
      <c r="E57" s="719"/>
      <c r="F57" s="719"/>
      <c r="G57" s="720"/>
      <c r="H57" s="720"/>
      <c r="I57" s="713"/>
    </row>
    <row r="58" spans="1:9" ht="108.75" thickBot="1" x14ac:dyDescent="0.3">
      <c r="A58" s="560"/>
      <c r="B58" s="520" t="s">
        <v>668</v>
      </c>
      <c r="C58" s="534" t="s">
        <v>665</v>
      </c>
      <c r="D58" s="534" t="s">
        <v>669</v>
      </c>
      <c r="E58" s="534" t="s">
        <v>434</v>
      </c>
      <c r="F58" s="534" t="s">
        <v>398</v>
      </c>
      <c r="G58" s="535">
        <v>1526000</v>
      </c>
      <c r="H58" s="535">
        <v>1525852.66</v>
      </c>
      <c r="I58" s="547">
        <v>99.99</v>
      </c>
    </row>
    <row r="59" spans="1:9" x14ac:dyDescent="0.25">
      <c r="A59" s="561" t="s">
        <v>670</v>
      </c>
      <c r="B59" s="562"/>
      <c r="C59" s="563"/>
      <c r="D59" s="563"/>
      <c r="E59" s="686"/>
      <c r="F59" s="686"/>
      <c r="G59" s="563"/>
      <c r="H59" s="563"/>
      <c r="I59" s="564"/>
    </row>
    <row r="60" spans="1:9" ht="84.75" thickBot="1" x14ac:dyDescent="0.3">
      <c r="A60" s="688" t="s">
        <v>671</v>
      </c>
      <c r="B60" s="541" t="s">
        <v>672</v>
      </c>
      <c r="C60" s="687" t="s">
        <v>673</v>
      </c>
      <c r="D60" s="687" t="s">
        <v>648</v>
      </c>
      <c r="E60" s="687" t="s">
        <v>674</v>
      </c>
      <c r="F60" s="687" t="s">
        <v>364</v>
      </c>
      <c r="G60" s="550">
        <v>399000</v>
      </c>
      <c r="H60" s="550">
        <v>157500</v>
      </c>
      <c r="I60" s="551">
        <v>39.47</v>
      </c>
    </row>
    <row r="61" spans="1:9" x14ac:dyDescent="0.25">
      <c r="A61" s="549"/>
      <c r="B61" s="565"/>
      <c r="C61" s="565"/>
      <c r="D61" s="565"/>
      <c r="E61" s="565"/>
      <c r="F61" s="565"/>
      <c r="G61" s="565"/>
      <c r="H61" s="565"/>
      <c r="I61" s="513"/>
    </row>
    <row r="62" spans="1:9" ht="48.75" thickBot="1" x14ac:dyDescent="0.3">
      <c r="A62" s="549"/>
      <c r="B62" s="516" t="s">
        <v>675</v>
      </c>
      <c r="C62" s="516" t="s">
        <v>676</v>
      </c>
      <c r="D62" s="566" t="s">
        <v>648</v>
      </c>
      <c r="E62" s="516" t="s">
        <v>677</v>
      </c>
      <c r="F62" s="516" t="s">
        <v>390</v>
      </c>
      <c r="G62" s="521">
        <v>953000</v>
      </c>
      <c r="H62" s="521">
        <v>477198.49</v>
      </c>
      <c r="I62" s="518">
        <v>50.07</v>
      </c>
    </row>
    <row r="63" spans="1:9" x14ac:dyDescent="0.25">
      <c r="A63" s="549"/>
      <c r="B63" s="562"/>
      <c r="C63" s="562"/>
      <c r="D63" s="567"/>
      <c r="E63" s="562"/>
      <c r="F63" s="562"/>
      <c r="G63" s="556"/>
      <c r="H63" s="556"/>
      <c r="I63" s="556"/>
    </row>
    <row r="64" spans="1:9" ht="60.75" thickBot="1" x14ac:dyDescent="0.3">
      <c r="A64" s="721"/>
      <c r="B64" s="507" t="str">
        <f>B60</f>
        <v xml:space="preserve">Poboljšanje poslovne infrastrukture i potpora poduzetnicima </v>
      </c>
      <c r="C64" s="541" t="s">
        <v>665</v>
      </c>
      <c r="D64" s="568" t="str">
        <f>D62</f>
        <v>Razvitak gospodarstva i izgradnja kap.objekata</v>
      </c>
      <c r="E64" s="541" t="s">
        <v>678</v>
      </c>
      <c r="F64" s="541" t="s">
        <v>479</v>
      </c>
      <c r="G64" s="558">
        <v>143000</v>
      </c>
      <c r="H64" s="558">
        <v>0</v>
      </c>
      <c r="I64" s="558">
        <v>0</v>
      </c>
    </row>
    <row r="65" spans="1:9" ht="60.75" thickBot="1" x14ac:dyDescent="0.3">
      <c r="A65" s="548"/>
      <c r="B65" s="544" t="s">
        <v>833</v>
      </c>
      <c r="C65" s="544" t="s">
        <v>834</v>
      </c>
      <c r="D65" s="722" t="s">
        <v>666</v>
      </c>
      <c r="E65" s="544" t="s">
        <v>835</v>
      </c>
      <c r="F65" s="544" t="s">
        <v>836</v>
      </c>
      <c r="G65" s="545">
        <v>143000</v>
      </c>
      <c r="H65" s="545">
        <v>0</v>
      </c>
      <c r="I65" s="545">
        <v>0</v>
      </c>
    </row>
    <row r="66" spans="1:9" ht="15.75" thickBot="1" x14ac:dyDescent="0.3">
      <c r="A66" s="723"/>
      <c r="B66" s="719"/>
      <c r="C66" s="719"/>
      <c r="D66" s="724"/>
      <c r="E66" s="719"/>
      <c r="F66" s="719"/>
      <c r="G66" s="720"/>
      <c r="H66" s="720"/>
      <c r="I66" s="720"/>
    </row>
    <row r="67" spans="1:9" x14ac:dyDescent="0.25">
      <c r="A67" s="549"/>
      <c r="B67" s="559"/>
      <c r="C67" s="554"/>
      <c r="D67" s="559"/>
      <c r="E67" s="559"/>
      <c r="F67" s="571"/>
      <c r="G67" s="551"/>
      <c r="H67" s="551"/>
      <c r="I67" s="554"/>
    </row>
    <row r="68" spans="1:9" ht="60.75" thickBot="1" x14ac:dyDescent="0.3">
      <c r="A68" s="549"/>
      <c r="B68" s="541" t="s">
        <v>679</v>
      </c>
      <c r="C68" s="541" t="s">
        <v>680</v>
      </c>
      <c r="D68" s="541" t="s">
        <v>681</v>
      </c>
      <c r="E68" s="541" t="s">
        <v>720</v>
      </c>
      <c r="F68" s="541" t="s">
        <v>389</v>
      </c>
      <c r="G68" s="558">
        <v>475000</v>
      </c>
      <c r="H68" s="558">
        <v>156368.95999999999</v>
      </c>
      <c r="I68" s="558">
        <v>32.92</v>
      </c>
    </row>
    <row r="69" spans="1:9" ht="60.75" thickBot="1" x14ac:dyDescent="0.3">
      <c r="A69" s="549"/>
      <c r="B69" s="541" t="s">
        <v>679</v>
      </c>
      <c r="C69" s="541" t="s">
        <v>680</v>
      </c>
      <c r="D69" s="541" t="s">
        <v>681</v>
      </c>
      <c r="E69" s="569" t="s">
        <v>837</v>
      </c>
      <c r="F69" s="541" t="s">
        <v>364</v>
      </c>
      <c r="G69" s="558">
        <v>1000000</v>
      </c>
      <c r="H69" s="570">
        <v>1000000</v>
      </c>
      <c r="I69" s="558">
        <v>100</v>
      </c>
    </row>
    <row r="70" spans="1:9" ht="60.75" thickBot="1" x14ac:dyDescent="0.3">
      <c r="A70" s="549"/>
      <c r="B70" s="541" t="s">
        <v>682</v>
      </c>
      <c r="C70" s="541" t="s">
        <v>838</v>
      </c>
      <c r="D70" s="541" t="s">
        <v>683</v>
      </c>
      <c r="E70" s="569" t="s">
        <v>684</v>
      </c>
      <c r="F70" s="541" t="s">
        <v>485</v>
      </c>
      <c r="G70" s="558">
        <v>425000</v>
      </c>
      <c r="H70" s="570">
        <v>390150</v>
      </c>
      <c r="I70" s="558">
        <v>91.8</v>
      </c>
    </row>
    <row r="71" spans="1:9" ht="72.75" thickBot="1" x14ac:dyDescent="0.3">
      <c r="A71" s="549" t="s">
        <v>685</v>
      </c>
      <c r="B71" s="562" t="s">
        <v>686</v>
      </c>
      <c r="C71" s="562" t="s">
        <v>838</v>
      </c>
      <c r="D71" s="562" t="s">
        <v>687</v>
      </c>
      <c r="E71" s="562" t="s">
        <v>688</v>
      </c>
      <c r="F71" s="562" t="s">
        <v>490</v>
      </c>
      <c r="G71" s="556">
        <v>9358000</v>
      </c>
      <c r="H71" s="556">
        <v>4480521.0199999996</v>
      </c>
      <c r="I71" s="539">
        <v>47.88</v>
      </c>
    </row>
    <row r="72" spans="1:9" ht="60.75" thickBot="1" x14ac:dyDescent="0.3">
      <c r="A72" s="549"/>
      <c r="B72" s="562" t="s">
        <v>686</v>
      </c>
      <c r="C72" s="562" t="s">
        <v>689</v>
      </c>
      <c r="D72" s="562" t="s">
        <v>687</v>
      </c>
      <c r="E72" s="562" t="s">
        <v>839</v>
      </c>
      <c r="F72" s="562" t="s">
        <v>494</v>
      </c>
      <c r="G72" s="556">
        <v>255000</v>
      </c>
      <c r="H72" s="556">
        <v>97562.5</v>
      </c>
      <c r="I72" s="539">
        <v>38.26</v>
      </c>
    </row>
    <row r="73" spans="1:9" ht="72.75" thickBot="1" x14ac:dyDescent="0.3">
      <c r="A73" s="549"/>
      <c r="B73" s="544" t="s">
        <v>690</v>
      </c>
      <c r="C73" s="562" t="s">
        <v>691</v>
      </c>
      <c r="D73" s="562" t="s">
        <v>683</v>
      </c>
      <c r="E73" s="562" t="s">
        <v>692</v>
      </c>
      <c r="F73" s="562" t="s">
        <v>508</v>
      </c>
      <c r="G73" s="556">
        <v>3553000</v>
      </c>
      <c r="H73" s="556">
        <v>0</v>
      </c>
      <c r="I73" s="539">
        <v>0</v>
      </c>
    </row>
    <row r="74" spans="1:9" ht="72.75" thickBot="1" x14ac:dyDescent="0.3">
      <c r="A74" s="549"/>
      <c r="B74" s="544" t="s">
        <v>690</v>
      </c>
      <c r="C74" s="562" t="s">
        <v>691</v>
      </c>
      <c r="D74" s="562" t="s">
        <v>683</v>
      </c>
      <c r="E74" s="562" t="s">
        <v>693</v>
      </c>
      <c r="F74" s="562" t="s">
        <v>511</v>
      </c>
      <c r="G74" s="556">
        <v>774000</v>
      </c>
      <c r="H74" s="556">
        <v>0</v>
      </c>
      <c r="I74" s="539">
        <v>0</v>
      </c>
    </row>
    <row r="75" spans="1:9" ht="72.75" thickBot="1" x14ac:dyDescent="0.3">
      <c r="A75" s="549"/>
      <c r="B75" s="544" t="s">
        <v>690</v>
      </c>
      <c r="C75" s="562" t="s">
        <v>691</v>
      </c>
      <c r="D75" s="562" t="s">
        <v>683</v>
      </c>
      <c r="E75" s="562" t="s">
        <v>694</v>
      </c>
      <c r="F75" s="562" t="s">
        <v>514</v>
      </c>
      <c r="G75" s="556">
        <v>680000</v>
      </c>
      <c r="H75" s="556">
        <v>0</v>
      </c>
      <c r="I75" s="539">
        <v>0</v>
      </c>
    </row>
    <row r="76" spans="1:9" ht="60.75" thickBot="1" x14ac:dyDescent="0.3">
      <c r="A76" s="549"/>
      <c r="B76" s="544" t="s">
        <v>686</v>
      </c>
      <c r="C76" s="544" t="s">
        <v>695</v>
      </c>
      <c r="D76" s="544" t="s">
        <v>683</v>
      </c>
      <c r="E76" s="544" t="s">
        <v>696</v>
      </c>
      <c r="F76" s="544" t="s">
        <v>517</v>
      </c>
      <c r="G76" s="545">
        <v>19720000</v>
      </c>
      <c r="H76" s="545">
        <v>129789.28</v>
      </c>
      <c r="I76" s="547">
        <v>0.66</v>
      </c>
    </row>
    <row r="77" spans="1:9" ht="60.75" thickBot="1" x14ac:dyDescent="0.3">
      <c r="A77" s="549"/>
      <c r="B77" s="544" t="s">
        <v>686</v>
      </c>
      <c r="C77" s="562" t="s">
        <v>695</v>
      </c>
      <c r="D77" s="562" t="s">
        <v>683</v>
      </c>
      <c r="E77" s="562" t="s">
        <v>697</v>
      </c>
      <c r="F77" s="562" t="s">
        <v>520</v>
      </c>
      <c r="G77" s="556">
        <v>1105000</v>
      </c>
      <c r="H77" s="556">
        <v>333307.01</v>
      </c>
      <c r="I77" s="539">
        <v>30.16</v>
      </c>
    </row>
    <row r="78" spans="1:9" ht="60.75" thickBot="1" x14ac:dyDescent="0.3">
      <c r="A78" s="715"/>
      <c r="B78" s="562" t="s">
        <v>686</v>
      </c>
      <c r="C78" s="562" t="s">
        <v>695</v>
      </c>
      <c r="D78" s="562" t="s">
        <v>683</v>
      </c>
      <c r="E78" s="562" t="s">
        <v>840</v>
      </c>
      <c r="F78" s="562" t="s">
        <v>739</v>
      </c>
      <c r="G78" s="556">
        <v>1777000</v>
      </c>
      <c r="H78" s="556">
        <v>0</v>
      </c>
      <c r="I78" s="539">
        <v>0</v>
      </c>
    </row>
    <row r="79" spans="1:9" ht="60.75" thickBot="1" x14ac:dyDescent="0.3">
      <c r="A79" s="715"/>
      <c r="B79" s="562" t="s">
        <v>686</v>
      </c>
      <c r="C79" s="562" t="s">
        <v>695</v>
      </c>
      <c r="D79" s="562" t="s">
        <v>683</v>
      </c>
      <c r="E79" s="562" t="s">
        <v>841</v>
      </c>
      <c r="F79" s="562" t="s">
        <v>745</v>
      </c>
      <c r="G79" s="556">
        <v>553000</v>
      </c>
      <c r="H79" s="556">
        <v>0</v>
      </c>
      <c r="I79" s="539">
        <v>0</v>
      </c>
    </row>
    <row r="80" spans="1:9" ht="60.75" thickBot="1" x14ac:dyDescent="0.3">
      <c r="A80" s="715"/>
      <c r="B80" s="562" t="s">
        <v>686</v>
      </c>
      <c r="C80" s="562" t="s">
        <v>695</v>
      </c>
      <c r="D80" s="562" t="s">
        <v>683</v>
      </c>
      <c r="E80" s="562" t="s">
        <v>760</v>
      </c>
      <c r="F80" s="562" t="s">
        <v>759</v>
      </c>
      <c r="G80" s="556">
        <v>587000</v>
      </c>
      <c r="H80" s="556">
        <v>0</v>
      </c>
      <c r="I80" s="556">
        <v>0</v>
      </c>
    </row>
    <row r="81" spans="1:9" ht="60.75" thickBot="1" x14ac:dyDescent="0.3">
      <c r="A81" s="548"/>
      <c r="B81" s="544" t="s">
        <v>686</v>
      </c>
      <c r="C81" s="544" t="s">
        <v>695</v>
      </c>
      <c r="D81" s="544" t="s">
        <v>683</v>
      </c>
      <c r="E81" s="719" t="s">
        <v>842</v>
      </c>
      <c r="F81" s="544" t="s">
        <v>762</v>
      </c>
      <c r="G81" s="545">
        <v>247000</v>
      </c>
      <c r="H81" s="545">
        <v>0</v>
      </c>
      <c r="I81" s="547">
        <v>0</v>
      </c>
    </row>
    <row r="82" spans="1:9" ht="15.75" customHeight="1" thickBot="1" x14ac:dyDescent="0.3">
      <c r="A82" s="825" t="s">
        <v>698</v>
      </c>
      <c r="B82" s="826"/>
      <c r="C82" s="826"/>
      <c r="D82" s="826"/>
      <c r="E82" s="826"/>
      <c r="F82" s="828"/>
      <c r="G82" s="526">
        <f>G44+G46+G47+G48+G50+G52+G53+G54+G55+G58+G60+G62+G64+G68+G69+G70+G71+G72+G73+G74+G75+G76+G77+G78+G79+G80+G81</f>
        <v>56318000</v>
      </c>
      <c r="H82" s="526">
        <f>H44+H46+H47+H48+H50+H52+H53+H54+H55+H58+H60+H62+H64+H68+H69+H70+H71+H72+H73+H74+H75+H76+H77+H78+H79+H80+H81</f>
        <v>15859995.49</v>
      </c>
      <c r="I82" s="770">
        <f>H82/G82</f>
        <v>0.28161503409211974</v>
      </c>
    </row>
    <row r="83" spans="1:9" ht="15.75" customHeight="1" thickBot="1" x14ac:dyDescent="0.3">
      <c r="A83" s="825" t="s">
        <v>699</v>
      </c>
      <c r="B83" s="826"/>
      <c r="C83" s="826"/>
      <c r="D83" s="826"/>
      <c r="E83" s="826"/>
      <c r="F83" s="828"/>
      <c r="G83" s="572">
        <f>G38+G82</f>
        <v>60978000</v>
      </c>
      <c r="H83" s="572">
        <f>H38+H82</f>
        <v>17116207.940000001</v>
      </c>
      <c r="I83" s="771">
        <f>H83/G83</f>
        <v>0.28069480697956645</v>
      </c>
    </row>
    <row r="84" spans="1:9" ht="15.75" customHeight="1" thickBot="1" x14ac:dyDescent="0.3">
      <c r="A84" s="825" t="s">
        <v>700</v>
      </c>
      <c r="B84" s="826"/>
      <c r="C84" s="826"/>
      <c r="D84" s="826"/>
      <c r="E84" s="826"/>
      <c r="F84" s="827"/>
      <c r="G84" s="573">
        <f>G24+G83</f>
        <v>61634000</v>
      </c>
      <c r="H84" s="574">
        <f>H24+H83</f>
        <v>17410776.66</v>
      </c>
      <c r="I84" s="772">
        <f>H84/G84</f>
        <v>0.28248656034007202</v>
      </c>
    </row>
    <row r="85" spans="1:9" x14ac:dyDescent="0.25">
      <c r="A85" s="702"/>
      <c r="B85" s="712"/>
      <c r="C85" s="712"/>
      <c r="D85" s="712"/>
      <c r="E85" s="712"/>
      <c r="F85" s="712"/>
      <c r="G85" s="703"/>
      <c r="H85" s="703"/>
      <c r="I85" s="703"/>
    </row>
    <row r="86" spans="1:9" x14ac:dyDescent="0.25">
      <c r="A86" s="677"/>
      <c r="B86" s="677"/>
      <c r="C86" s="677"/>
      <c r="D86" s="677"/>
      <c r="E86" s="677"/>
      <c r="F86" s="677"/>
      <c r="G86" s="725"/>
      <c r="H86" s="725"/>
      <c r="I86" s="725"/>
    </row>
    <row r="87" spans="1:9" x14ac:dyDescent="0.25">
      <c r="A87" s="839" t="s">
        <v>843</v>
      </c>
      <c r="B87" s="839"/>
      <c r="C87" s="839"/>
      <c r="D87" s="839"/>
      <c r="E87" s="839"/>
      <c r="F87" s="839"/>
      <c r="G87" s="839"/>
      <c r="H87" s="839"/>
      <c r="I87" s="839"/>
    </row>
    <row r="88" spans="1:9" x14ac:dyDescent="0.25">
      <c r="A88" s="677"/>
      <c r="B88" s="677"/>
      <c r="C88" s="677"/>
      <c r="D88" s="677"/>
      <c r="E88" s="677"/>
      <c r="F88" s="677"/>
      <c r="G88" s="496"/>
      <c r="H88" s="496"/>
      <c r="I88" s="496"/>
    </row>
    <row r="89" spans="1:9" ht="29.25" customHeight="1" x14ac:dyDescent="0.25">
      <c r="A89" s="840" t="s">
        <v>862</v>
      </c>
      <c r="B89" s="840"/>
      <c r="C89" s="840"/>
      <c r="D89" s="840"/>
      <c r="E89" s="840"/>
      <c r="F89" s="840"/>
      <c r="G89" s="840"/>
      <c r="H89" s="840"/>
      <c r="I89" s="840"/>
    </row>
    <row r="90" spans="1:9" x14ac:dyDescent="0.25">
      <c r="A90" s="677"/>
      <c r="B90" s="677" t="s">
        <v>844</v>
      </c>
      <c r="C90" s="677"/>
      <c r="D90" s="677"/>
      <c r="E90" s="677"/>
      <c r="F90" s="677"/>
      <c r="G90" s="496"/>
      <c r="H90" s="496"/>
      <c r="I90" s="496"/>
    </row>
    <row r="91" spans="1:9" x14ac:dyDescent="0.25">
      <c r="A91" s="677"/>
      <c r="B91" s="677"/>
      <c r="C91" s="677"/>
      <c r="D91" s="677"/>
      <c r="E91" s="677"/>
      <c r="F91" s="677"/>
      <c r="G91" s="496"/>
      <c r="H91" s="496"/>
      <c r="I91" s="496"/>
    </row>
    <row r="92" spans="1:9" x14ac:dyDescent="0.25">
      <c r="A92" s="677"/>
      <c r="B92" s="677"/>
      <c r="C92" s="677"/>
      <c r="D92" s="677"/>
      <c r="E92" s="677"/>
      <c r="F92" s="677"/>
      <c r="G92" s="496"/>
      <c r="H92" s="496"/>
      <c r="I92" s="496"/>
    </row>
    <row r="93" spans="1:9" x14ac:dyDescent="0.25">
      <c r="A93" s="783" t="s">
        <v>701</v>
      </c>
      <c r="B93" s="783"/>
      <c r="C93" s="783"/>
      <c r="D93" s="783"/>
      <c r="E93" s="783"/>
      <c r="F93" s="783"/>
      <c r="G93" s="783"/>
      <c r="H93" s="783"/>
      <c r="I93" s="783"/>
    </row>
    <row r="94" spans="1:9" x14ac:dyDescent="0.25">
      <c r="A94" s="783" t="s">
        <v>868</v>
      </c>
      <c r="B94" s="783"/>
      <c r="C94" s="783"/>
      <c r="D94" s="783"/>
      <c r="E94" s="783"/>
      <c r="F94" s="783"/>
      <c r="G94" s="783"/>
      <c r="H94" s="783"/>
      <c r="I94" s="783"/>
    </row>
    <row r="95" spans="1:9" x14ac:dyDescent="0.25">
      <c r="A95" s="783" t="s">
        <v>869</v>
      </c>
      <c r="B95" s="783"/>
      <c r="C95" s="783"/>
      <c r="D95" s="783"/>
      <c r="E95" s="783"/>
      <c r="F95" s="783"/>
      <c r="G95" s="783"/>
      <c r="H95" s="783"/>
      <c r="I95" s="783"/>
    </row>
    <row r="96" spans="1:9" ht="15" customHeight="1" x14ac:dyDescent="0.25">
      <c r="A96" s="818" t="s">
        <v>870</v>
      </c>
      <c r="B96" s="818"/>
      <c r="C96" s="818"/>
      <c r="D96" s="818"/>
      <c r="E96" s="818"/>
      <c r="F96" s="818"/>
      <c r="G96" s="818"/>
      <c r="H96" s="818"/>
      <c r="I96" s="818"/>
    </row>
    <row r="97" spans="1:9" ht="15" customHeight="1" x14ac:dyDescent="0.25">
      <c r="A97" s="677"/>
      <c r="B97" s="677"/>
      <c r="C97" s="677"/>
      <c r="D97" s="677"/>
      <c r="E97" s="677"/>
      <c r="F97" s="677"/>
      <c r="G97" s="496"/>
      <c r="H97" s="496"/>
      <c r="I97" s="496"/>
    </row>
    <row r="98" spans="1:9" ht="15" customHeight="1" x14ac:dyDescent="0.25">
      <c r="A98" s="817" t="s">
        <v>860</v>
      </c>
      <c r="B98" s="817"/>
      <c r="C98" s="817"/>
      <c r="D98" s="817"/>
      <c r="E98" s="817"/>
      <c r="F98" s="817"/>
      <c r="G98" s="817"/>
      <c r="H98" s="817"/>
      <c r="I98" s="817"/>
    </row>
    <row r="99" spans="1:9" ht="15" customHeight="1" x14ac:dyDescent="0.25">
      <c r="A99" s="817" t="s">
        <v>861</v>
      </c>
      <c r="B99" s="817"/>
      <c r="C99" s="817"/>
      <c r="D99" s="817"/>
      <c r="E99" s="817"/>
      <c r="F99" s="817"/>
      <c r="G99" s="817"/>
      <c r="H99" s="817"/>
      <c r="I99" s="817"/>
    </row>
    <row r="100" spans="1:9" x14ac:dyDescent="0.25">
      <c r="A100" s="677"/>
      <c r="B100" s="677"/>
      <c r="C100" s="677"/>
      <c r="D100" s="677"/>
      <c r="E100" s="677"/>
      <c r="F100" s="677"/>
      <c r="G100" s="496"/>
      <c r="H100" s="496"/>
      <c r="I100" s="496"/>
    </row>
    <row r="101" spans="1:9" ht="15" customHeight="1" x14ac:dyDescent="0.25">
      <c r="A101" s="677"/>
      <c r="B101" s="677"/>
      <c r="C101" s="677"/>
      <c r="D101" s="677"/>
      <c r="E101" s="677"/>
      <c r="F101" s="677"/>
      <c r="G101" s="496"/>
      <c r="H101" s="496"/>
      <c r="I101" s="496"/>
    </row>
    <row r="102" spans="1:9" ht="15" customHeight="1" x14ac:dyDescent="0.25">
      <c r="A102" s="677"/>
      <c r="B102" s="677"/>
      <c r="C102" s="677"/>
      <c r="D102" s="677"/>
      <c r="E102" s="677"/>
      <c r="F102" s="677"/>
      <c r="G102" s="496"/>
      <c r="H102" s="496"/>
      <c r="I102" s="496"/>
    </row>
    <row r="103" spans="1:9" x14ac:dyDescent="0.25">
      <c r="A103" s="677"/>
      <c r="B103" s="677"/>
      <c r="C103" s="677"/>
      <c r="D103" s="677"/>
      <c r="E103" s="677"/>
      <c r="F103" s="677"/>
      <c r="G103" s="496"/>
      <c r="H103" s="496"/>
      <c r="I103" s="496"/>
    </row>
    <row r="104" spans="1:9" x14ac:dyDescent="0.25">
      <c r="A104" s="677"/>
      <c r="B104" s="677"/>
      <c r="C104" s="677"/>
      <c r="D104" s="677"/>
      <c r="E104" s="677"/>
      <c r="F104" s="677"/>
      <c r="G104" s="496"/>
      <c r="H104" s="496"/>
      <c r="I104" s="496"/>
    </row>
    <row r="105" spans="1:9" x14ac:dyDescent="0.25">
      <c r="A105" s="677"/>
      <c r="B105" s="677"/>
      <c r="C105" s="677"/>
      <c r="D105" s="677"/>
      <c r="E105" s="677"/>
      <c r="F105" s="677"/>
      <c r="G105" s="496"/>
      <c r="H105" s="496"/>
      <c r="I105" s="496"/>
    </row>
    <row r="106" spans="1:9" x14ac:dyDescent="0.25">
      <c r="A106" s="677"/>
      <c r="B106" s="677"/>
      <c r="C106" s="677"/>
      <c r="D106" s="677"/>
      <c r="E106" s="677"/>
      <c r="F106" s="677"/>
      <c r="G106" s="496"/>
      <c r="H106" s="496"/>
      <c r="I106" s="496"/>
    </row>
  </sheetData>
  <mergeCells count="35">
    <mergeCell ref="A94:I94"/>
    <mergeCell ref="A95:I95"/>
    <mergeCell ref="E11:E13"/>
    <mergeCell ref="A16:F16"/>
    <mergeCell ref="A17:I17"/>
    <mergeCell ref="B18:B21"/>
    <mergeCell ref="A19:A20"/>
    <mergeCell ref="A14:F14"/>
    <mergeCell ref="A15:F15"/>
    <mergeCell ref="A11:A13"/>
    <mergeCell ref="B11:B13"/>
    <mergeCell ref="C11:C13"/>
    <mergeCell ref="D11:D13"/>
    <mergeCell ref="A1:I1"/>
    <mergeCell ref="A3:I3"/>
    <mergeCell ref="A5:I5"/>
    <mergeCell ref="A7:I7"/>
    <mergeCell ref="B8:B10"/>
    <mergeCell ref="G8:I8"/>
    <mergeCell ref="A98:I98"/>
    <mergeCell ref="A99:I99"/>
    <mergeCell ref="A96:I96"/>
    <mergeCell ref="A22:F22"/>
    <mergeCell ref="A23:F23"/>
    <mergeCell ref="A38:F38"/>
    <mergeCell ref="A82:F82"/>
    <mergeCell ref="A83:F83"/>
    <mergeCell ref="A84:F84"/>
    <mergeCell ref="A24:F24"/>
    <mergeCell ref="A27:I27"/>
    <mergeCell ref="A39:F39"/>
    <mergeCell ref="A42:I42"/>
    <mergeCell ref="A87:I87"/>
    <mergeCell ref="A89:I89"/>
    <mergeCell ref="A93:I9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nasl</vt:lpstr>
      <vt:lpstr>prih</vt:lpstr>
      <vt:lpstr>ana</vt:lpstr>
      <vt:lpstr>ras</vt:lpstr>
      <vt:lpstr>fin</vt:lpstr>
      <vt:lpstr>ured</vt:lpstr>
      <vt:lpstr>razdjel 2</vt:lpstr>
      <vt:lpstr>Plan razvojnih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2019-12-10T13:18:52Z</dcterms:modified>
</cp:coreProperties>
</file>