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JASNA MIJIC\Desktop\PRORAČUN 2024\KONAČNO\"/>
    </mc:Choice>
  </mc:AlternateContent>
  <xr:revisionPtr revIDLastSave="0" documentId="13_ncr:1_{3E411D3E-9666-433B-B7CA-90ED92AAF845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Naslovna" sheetId="12" r:id="rId1"/>
    <sheet name="Prihodi" sheetId="5" r:id="rId2"/>
    <sheet name="Rashodi" sheetId="6" r:id="rId3"/>
    <sheet name="Funk. klasifikacija" sheetId="18" r:id="rId4"/>
    <sheet name="Racun financiranja" sheetId="7" r:id="rId5"/>
    <sheet name="razdjel 1" sheetId="8" r:id="rId6"/>
    <sheet name="razdjel 2" sheetId="9" r:id="rId7"/>
    <sheet name="razdjel 3" sheetId="14" r:id="rId8"/>
    <sheet name="razdjel 4" sheetId="15" r:id="rId9"/>
    <sheet name="razdjel 5" sheetId="17" r:id="rId10"/>
  </sheets>
  <calcPr calcId="181029"/>
</workbook>
</file>

<file path=xl/calcChain.xml><?xml version="1.0" encoding="utf-8"?>
<calcChain xmlns="http://schemas.openxmlformats.org/spreadsheetml/2006/main">
  <c r="D34" i="6" l="1"/>
  <c r="E34" i="6"/>
  <c r="C34" i="6"/>
  <c r="F133" i="14"/>
  <c r="E32" i="5"/>
  <c r="D32" i="5"/>
  <c r="C32" i="5"/>
  <c r="G21" i="12"/>
  <c r="G20" i="12"/>
  <c r="G19" i="12"/>
  <c r="E5" i="6"/>
  <c r="E23" i="6"/>
  <c r="E7" i="6"/>
  <c r="D3" i="18"/>
  <c r="D5" i="18"/>
  <c r="D10" i="18"/>
  <c r="D15" i="18"/>
  <c r="D19" i="18"/>
  <c r="D27" i="18"/>
  <c r="D31" i="18"/>
  <c r="F21" i="12"/>
  <c r="F20" i="12"/>
  <c r="F19" i="12"/>
  <c r="C3" i="18"/>
  <c r="C5" i="18"/>
  <c r="C10" i="18"/>
  <c r="C15" i="18"/>
  <c r="C19" i="18"/>
  <c r="C27" i="18"/>
  <c r="C31" i="18"/>
  <c r="D5" i="6"/>
  <c r="D23" i="6"/>
  <c r="D7" i="6"/>
  <c r="F247" i="9"/>
  <c r="E247" i="9"/>
  <c r="D247" i="9"/>
  <c r="F239" i="9"/>
  <c r="E239" i="9"/>
  <c r="D239" i="9"/>
  <c r="B31" i="18"/>
  <c r="B27" i="18"/>
  <c r="B19" i="18"/>
  <c r="B15" i="18"/>
  <c r="B10" i="18"/>
  <c r="C23" i="6"/>
  <c r="E20" i="12" s="1"/>
  <c r="C7" i="6"/>
  <c r="E21" i="5"/>
  <c r="G17" i="12" s="1"/>
  <c r="D21" i="5"/>
  <c r="F17" i="12" s="1"/>
  <c r="E7" i="5"/>
  <c r="D7" i="5"/>
  <c r="E26" i="12"/>
  <c r="C14" i="7"/>
  <c r="E5" i="7"/>
  <c r="G26" i="12" s="1"/>
  <c r="G28" i="12" s="1"/>
  <c r="D5" i="7"/>
  <c r="F26" i="12" s="1"/>
  <c r="F28" i="12" s="1"/>
  <c r="C5" i="7"/>
  <c r="F269" i="9"/>
  <c r="E269" i="9"/>
  <c r="D269" i="9"/>
  <c r="F86" i="9"/>
  <c r="E86" i="9"/>
  <c r="E87" i="9" s="1"/>
  <c r="D86" i="9"/>
  <c r="D87" i="9" s="1"/>
  <c r="E28" i="12"/>
  <c r="F56" i="17"/>
  <c r="F57" i="17" s="1"/>
  <c r="E56" i="17"/>
  <c r="E57" i="17" s="1"/>
  <c r="F50" i="17"/>
  <c r="E50" i="17"/>
  <c r="F37" i="17"/>
  <c r="F38" i="17" s="1"/>
  <c r="E37" i="17"/>
  <c r="E38" i="17" s="1"/>
  <c r="F31" i="17"/>
  <c r="E31" i="17"/>
  <c r="F25" i="17"/>
  <c r="E25" i="17"/>
  <c r="F18" i="17"/>
  <c r="E18" i="17"/>
  <c r="F11" i="17"/>
  <c r="F12" i="17" s="1"/>
  <c r="E11" i="17"/>
  <c r="E12" i="17" s="1"/>
  <c r="F33" i="15"/>
  <c r="F32" i="15"/>
  <c r="F31" i="15"/>
  <c r="E33" i="15"/>
  <c r="E32" i="15"/>
  <c r="E31" i="15"/>
  <c r="F27" i="15"/>
  <c r="F26" i="15"/>
  <c r="F25" i="15"/>
  <c r="E27" i="15"/>
  <c r="E26" i="15"/>
  <c r="E25" i="15"/>
  <c r="F21" i="15"/>
  <c r="F20" i="15"/>
  <c r="F19" i="15"/>
  <c r="E21" i="15"/>
  <c r="E20" i="15"/>
  <c r="E19" i="15"/>
  <c r="F9" i="15"/>
  <c r="E9" i="15"/>
  <c r="F145" i="14"/>
  <c r="E145" i="14"/>
  <c r="F139" i="14"/>
  <c r="F137" i="14" s="1"/>
  <c r="E139" i="14"/>
  <c r="E137" i="14" s="1"/>
  <c r="F130" i="14"/>
  <c r="F131" i="14" s="1"/>
  <c r="E130" i="14"/>
  <c r="E131" i="14" s="1"/>
  <c r="F122" i="14"/>
  <c r="F123" i="14" s="1"/>
  <c r="E122" i="14"/>
  <c r="E123" i="14" s="1"/>
  <c r="F116" i="14"/>
  <c r="E116" i="14"/>
  <c r="F106" i="14"/>
  <c r="E106" i="14"/>
  <c r="F99" i="14"/>
  <c r="E99" i="14"/>
  <c r="F91" i="14"/>
  <c r="E91" i="14"/>
  <c r="F83" i="14"/>
  <c r="F84" i="14" s="1"/>
  <c r="E83" i="14"/>
  <c r="E84" i="14" s="1"/>
  <c r="F75" i="14"/>
  <c r="F76" i="14" s="1"/>
  <c r="E75" i="14"/>
  <c r="E76" i="14" s="1"/>
  <c r="F67" i="14"/>
  <c r="E67" i="14"/>
  <c r="F61" i="14"/>
  <c r="E61" i="14"/>
  <c r="F51" i="14"/>
  <c r="E51" i="14"/>
  <c r="F44" i="14"/>
  <c r="E44" i="14"/>
  <c r="F36" i="14"/>
  <c r="F37" i="14" s="1"/>
  <c r="E36" i="14"/>
  <c r="E37" i="14" s="1"/>
  <c r="F30" i="14"/>
  <c r="E30" i="14"/>
  <c r="F24" i="14"/>
  <c r="E24" i="14"/>
  <c r="F16" i="14"/>
  <c r="F17" i="14" s="1"/>
  <c r="E16" i="14"/>
  <c r="E17" i="14" s="1"/>
  <c r="F9" i="14"/>
  <c r="E9" i="14"/>
  <c r="F287" i="9"/>
  <c r="E287" i="9"/>
  <c r="F281" i="9"/>
  <c r="F282" i="9" s="1"/>
  <c r="E281" i="9"/>
  <c r="E282" i="9" s="1"/>
  <c r="F276" i="9"/>
  <c r="E276" i="9"/>
  <c r="F262" i="9"/>
  <c r="E262" i="9"/>
  <c r="F255" i="9"/>
  <c r="E255" i="9"/>
  <c r="F233" i="9"/>
  <c r="E233" i="9"/>
  <c r="F227" i="9"/>
  <c r="E227" i="9"/>
  <c r="F221" i="9"/>
  <c r="E221" i="9"/>
  <c r="F215" i="9"/>
  <c r="E215" i="9"/>
  <c r="F209" i="9"/>
  <c r="E209" i="9"/>
  <c r="F203" i="9"/>
  <c r="E203" i="9"/>
  <c r="F197" i="9"/>
  <c r="E197" i="9"/>
  <c r="F188" i="9"/>
  <c r="F189" i="9" s="1"/>
  <c r="E188" i="9"/>
  <c r="E189" i="9" s="1"/>
  <c r="F182" i="9"/>
  <c r="E182" i="9"/>
  <c r="F176" i="9"/>
  <c r="E176" i="9"/>
  <c r="F169" i="9"/>
  <c r="E169" i="9"/>
  <c r="F163" i="9"/>
  <c r="E163" i="9"/>
  <c r="F155" i="9"/>
  <c r="E155" i="9"/>
  <c r="F147" i="9"/>
  <c r="E147" i="9"/>
  <c r="F140" i="9"/>
  <c r="F141" i="9" s="1"/>
  <c r="E140" i="9"/>
  <c r="E141" i="9" s="1"/>
  <c r="F131" i="9"/>
  <c r="E131" i="9"/>
  <c r="F123" i="9"/>
  <c r="E123" i="9"/>
  <c r="F117" i="9"/>
  <c r="E117" i="9"/>
  <c r="F109" i="9"/>
  <c r="F110" i="9" s="1"/>
  <c r="E109" i="9"/>
  <c r="E110" i="9" s="1"/>
  <c r="F101" i="9"/>
  <c r="E101" i="9"/>
  <c r="F95" i="9"/>
  <c r="E95" i="9"/>
  <c r="F87" i="9"/>
  <c r="F80" i="9"/>
  <c r="E80" i="9"/>
  <c r="F74" i="9"/>
  <c r="E74" i="9"/>
  <c r="F66" i="9"/>
  <c r="E66" i="9"/>
  <c r="F60" i="9"/>
  <c r="E60" i="9"/>
  <c r="F54" i="9"/>
  <c r="E54" i="9"/>
  <c r="F48" i="9"/>
  <c r="E48" i="9"/>
  <c r="F42" i="9"/>
  <c r="E42" i="9"/>
  <c r="F36" i="9"/>
  <c r="E36" i="9"/>
  <c r="F30" i="9"/>
  <c r="E32" i="9"/>
  <c r="E31" i="9"/>
  <c r="D30" i="14"/>
  <c r="D74" i="9"/>
  <c r="F24" i="9"/>
  <c r="E24" i="9"/>
  <c r="F16" i="9"/>
  <c r="F17" i="9" s="1"/>
  <c r="E16" i="9"/>
  <c r="E17" i="9" s="1"/>
  <c r="F9" i="9"/>
  <c r="E9" i="9"/>
  <c r="F366" i="8"/>
  <c r="E366" i="8"/>
  <c r="F360" i="8"/>
  <c r="E360" i="8"/>
  <c r="F354" i="8"/>
  <c r="E354" i="8"/>
  <c r="F348" i="8"/>
  <c r="E348" i="8"/>
  <c r="F340" i="8"/>
  <c r="E340" i="8"/>
  <c r="F334" i="8"/>
  <c r="E334" i="8"/>
  <c r="F328" i="8"/>
  <c r="E328" i="8"/>
  <c r="F322" i="8"/>
  <c r="E322" i="8"/>
  <c r="F316" i="8"/>
  <c r="E316" i="8"/>
  <c r="F310" i="8"/>
  <c r="E310" i="8"/>
  <c r="F300" i="8"/>
  <c r="E300" i="8"/>
  <c r="F286" i="8"/>
  <c r="F287" i="8" s="1"/>
  <c r="E286" i="8"/>
  <c r="E287" i="8" s="1"/>
  <c r="F278" i="8"/>
  <c r="E278" i="8"/>
  <c r="F268" i="8"/>
  <c r="E268" i="8"/>
  <c r="F260" i="8"/>
  <c r="E260" i="8"/>
  <c r="F254" i="8"/>
  <c r="E254" i="8"/>
  <c r="F248" i="8"/>
  <c r="E248" i="8"/>
  <c r="F242" i="8"/>
  <c r="E242" i="8"/>
  <c r="F236" i="8"/>
  <c r="E236" i="8"/>
  <c r="F230" i="8"/>
  <c r="E230" i="8"/>
  <c r="F222" i="8"/>
  <c r="E222" i="8"/>
  <c r="F216" i="8"/>
  <c r="E216" i="8"/>
  <c r="F206" i="8"/>
  <c r="E206" i="8"/>
  <c r="F200" i="8"/>
  <c r="E200" i="8"/>
  <c r="F194" i="8"/>
  <c r="E194" i="8"/>
  <c r="F183" i="8"/>
  <c r="F184" i="8" s="1"/>
  <c r="E183" i="8"/>
  <c r="E184" i="8" s="1"/>
  <c r="F177" i="8"/>
  <c r="E177" i="8"/>
  <c r="F171" i="8"/>
  <c r="E171" i="8"/>
  <c r="F163" i="8"/>
  <c r="E163" i="8"/>
  <c r="F155" i="8"/>
  <c r="E155" i="8"/>
  <c r="F149" i="8"/>
  <c r="E149" i="8"/>
  <c r="F143" i="8"/>
  <c r="E143" i="8"/>
  <c r="F137" i="8"/>
  <c r="E137" i="8"/>
  <c r="F131" i="8"/>
  <c r="E131" i="8"/>
  <c r="F121" i="8"/>
  <c r="F122" i="8" s="1"/>
  <c r="E121" i="8"/>
  <c r="E122" i="8" s="1"/>
  <c r="F115" i="8"/>
  <c r="E115" i="8"/>
  <c r="F109" i="8"/>
  <c r="E109" i="8"/>
  <c r="F103" i="8"/>
  <c r="E103" i="8"/>
  <c r="F97" i="8"/>
  <c r="E97" i="8"/>
  <c r="F91" i="8"/>
  <c r="E91" i="8"/>
  <c r="F84" i="8"/>
  <c r="F85" i="8" s="1"/>
  <c r="E84" i="8"/>
  <c r="E85" i="8" s="1"/>
  <c r="F70" i="8"/>
  <c r="E70" i="8"/>
  <c r="F62" i="8"/>
  <c r="E62" i="8"/>
  <c r="F56" i="8"/>
  <c r="E56" i="8"/>
  <c r="F41" i="8"/>
  <c r="E41" i="8"/>
  <c r="F31" i="8"/>
  <c r="E31" i="8"/>
  <c r="F23" i="8"/>
  <c r="E23" i="8"/>
  <c r="F17" i="8"/>
  <c r="E17" i="8"/>
  <c r="D260" i="8"/>
  <c r="D56" i="17"/>
  <c r="D57" i="17" s="1"/>
  <c r="D50" i="17"/>
  <c r="D43" i="17"/>
  <c r="D37" i="17"/>
  <c r="D38" i="17" s="1"/>
  <c r="D31" i="17"/>
  <c r="D25" i="17"/>
  <c r="D18" i="17"/>
  <c r="D11" i="17"/>
  <c r="D31" i="15"/>
  <c r="D25" i="15"/>
  <c r="D19" i="15"/>
  <c r="D9" i="15"/>
  <c r="D7" i="15" s="1"/>
  <c r="D130" i="14"/>
  <c r="D131" i="14" s="1"/>
  <c r="D145" i="14"/>
  <c r="D139" i="14"/>
  <c r="D137" i="14" s="1"/>
  <c r="D122" i="14"/>
  <c r="D116" i="14"/>
  <c r="D106" i="14"/>
  <c r="D99" i="14"/>
  <c r="D91" i="14"/>
  <c r="D83" i="14"/>
  <c r="D84" i="14" s="1"/>
  <c r="D75" i="14"/>
  <c r="D77" i="14" s="1"/>
  <c r="D67" i="14"/>
  <c r="D61" i="14"/>
  <c r="D51" i="14"/>
  <c r="D44" i="14"/>
  <c r="D36" i="14"/>
  <c r="D37" i="14" s="1"/>
  <c r="D24" i="14"/>
  <c r="D16" i="14"/>
  <c r="D9" i="14"/>
  <c r="D48" i="9"/>
  <c r="D287" i="9"/>
  <c r="D281" i="9"/>
  <c r="D282" i="9" s="1"/>
  <c r="D276" i="9"/>
  <c r="D262" i="9"/>
  <c r="D255" i="9"/>
  <c r="D233" i="9"/>
  <c r="D227" i="9"/>
  <c r="D221" i="9"/>
  <c r="D215" i="9"/>
  <c r="D209" i="9"/>
  <c r="D203" i="9"/>
  <c r="D197" i="9"/>
  <c r="D188" i="9"/>
  <c r="D189" i="9" s="1"/>
  <c r="D182" i="9"/>
  <c r="D176" i="9"/>
  <c r="D169" i="9"/>
  <c r="D170" i="9" s="1"/>
  <c r="D163" i="9"/>
  <c r="D155" i="9"/>
  <c r="D147" i="9"/>
  <c r="D140" i="9"/>
  <c r="D138" i="9" s="1"/>
  <c r="D131" i="9"/>
  <c r="D123" i="9"/>
  <c r="D124" i="9" s="1"/>
  <c r="D117" i="9"/>
  <c r="D109" i="9"/>
  <c r="D101" i="9"/>
  <c r="D95" i="9"/>
  <c r="D80" i="9"/>
  <c r="D23" i="8"/>
  <c r="D66" i="9"/>
  <c r="D60" i="9"/>
  <c r="D54" i="9"/>
  <c r="D42" i="9"/>
  <c r="D36" i="9"/>
  <c r="D30" i="9"/>
  <c r="D24" i="9"/>
  <c r="D16" i="9"/>
  <c r="D17" i="9" s="1"/>
  <c r="D9" i="9"/>
  <c r="D366" i="8"/>
  <c r="D354" i="8"/>
  <c r="D348" i="8"/>
  <c r="D346" i="8" s="1"/>
  <c r="D340" i="8"/>
  <c r="D334" i="8"/>
  <c r="D328" i="8"/>
  <c r="D316" i="8"/>
  <c r="D310" i="8"/>
  <c r="D300" i="8"/>
  <c r="D286" i="8"/>
  <c r="D287" i="8" s="1"/>
  <c r="D278" i="8"/>
  <c r="D276" i="8" s="1"/>
  <c r="D268" i="8"/>
  <c r="D254" i="8"/>
  <c r="D248" i="8"/>
  <c r="D242" i="8"/>
  <c r="D236" i="8"/>
  <c r="D230" i="8"/>
  <c r="D228" i="8" s="1"/>
  <c r="D222" i="8"/>
  <c r="D216" i="8"/>
  <c r="D206" i="8"/>
  <c r="D200" i="8"/>
  <c r="D194" i="8"/>
  <c r="D183" i="8"/>
  <c r="D177" i="8"/>
  <c r="D171" i="8"/>
  <c r="D163" i="8"/>
  <c r="D155" i="8"/>
  <c r="D149" i="8"/>
  <c r="D143" i="8"/>
  <c r="D137" i="8"/>
  <c r="D131" i="8"/>
  <c r="D129" i="8" s="1"/>
  <c r="D121" i="8"/>
  <c r="D122" i="8" s="1"/>
  <c r="D115" i="8"/>
  <c r="D109" i="8"/>
  <c r="D103" i="8"/>
  <c r="D97" i="8"/>
  <c r="D91" i="8"/>
  <c r="D84" i="8"/>
  <c r="D70" i="8"/>
  <c r="D62" i="8"/>
  <c r="D56" i="8"/>
  <c r="D41" i="8"/>
  <c r="D39" i="8" s="1"/>
  <c r="D31" i="8"/>
  <c r="D17" i="8"/>
  <c r="C21" i="5"/>
  <c r="E17" i="12" s="1"/>
  <c r="C7" i="5"/>
  <c r="D5" i="5" l="1"/>
  <c r="F16" i="12"/>
  <c r="F18" i="12" s="1"/>
  <c r="F22" i="12" s="1"/>
  <c r="E5" i="5"/>
  <c r="G16" i="12"/>
  <c r="G18" i="12" s="1"/>
  <c r="G22" i="12" s="1"/>
  <c r="D76" i="14"/>
  <c r="B5" i="18"/>
  <c r="B3" i="18" s="1"/>
  <c r="C5" i="6"/>
  <c r="E19" i="12"/>
  <c r="E21" i="12" s="1"/>
  <c r="E19" i="17"/>
  <c r="F19" i="17"/>
  <c r="E27" i="17"/>
  <c r="E26" i="17"/>
  <c r="F27" i="17"/>
  <c r="F26" i="17"/>
  <c r="E33" i="17"/>
  <c r="E32" i="17"/>
  <c r="F33" i="17"/>
  <c r="F32" i="17"/>
  <c r="E52" i="17"/>
  <c r="E51" i="17"/>
  <c r="E342" i="8"/>
  <c r="E341" i="8"/>
  <c r="F342" i="8"/>
  <c r="F341" i="8"/>
  <c r="E346" i="8"/>
  <c r="E350" i="8"/>
  <c r="E349" i="8"/>
  <c r="F346" i="8"/>
  <c r="F350" i="8"/>
  <c r="F349" i="8"/>
  <c r="E356" i="8"/>
  <c r="E355" i="8"/>
  <c r="F356" i="8"/>
  <c r="F355" i="8"/>
  <c r="E362" i="8"/>
  <c r="E361" i="8"/>
  <c r="F362" i="8"/>
  <c r="F361" i="8"/>
  <c r="E368" i="8"/>
  <c r="E367" i="8"/>
  <c r="F368" i="8"/>
  <c r="F367" i="8"/>
  <c r="F138" i="9"/>
  <c r="E138" i="9"/>
  <c r="D271" i="9"/>
  <c r="D270" i="9"/>
  <c r="E271" i="9"/>
  <c r="E270" i="9"/>
  <c r="F271" i="9"/>
  <c r="F270" i="9"/>
  <c r="E26" i="14"/>
  <c r="E25" i="14"/>
  <c r="E63" i="14"/>
  <c r="E62" i="14"/>
  <c r="F63" i="14"/>
  <c r="F62" i="14"/>
  <c r="E141" i="14"/>
  <c r="E140" i="14"/>
  <c r="F141" i="14"/>
  <c r="F140" i="14"/>
  <c r="F52" i="17"/>
  <c r="F51" i="17"/>
  <c r="F8" i="17"/>
  <c r="F4" i="17" s="1"/>
  <c r="F6" i="17" s="1"/>
  <c r="E8" i="17"/>
  <c r="E6" i="17" s="1"/>
  <c r="E4" i="17" s="1"/>
  <c r="E44" i="17"/>
  <c r="F118" i="14"/>
  <c r="F117" i="14"/>
  <c r="E118" i="14"/>
  <c r="E117" i="14"/>
  <c r="D32" i="14"/>
  <c r="D31" i="14"/>
  <c r="D44" i="17"/>
  <c r="D8" i="17"/>
  <c r="E44" i="9"/>
  <c r="E43" i="9"/>
  <c r="F44" i="9"/>
  <c r="F43" i="9"/>
  <c r="E50" i="9"/>
  <c r="E49" i="9"/>
  <c r="F50" i="9"/>
  <c r="F49" i="9"/>
  <c r="E56" i="9"/>
  <c r="E55" i="9"/>
  <c r="E62" i="9"/>
  <c r="E61" i="9"/>
  <c r="F62" i="9"/>
  <c r="F61" i="9"/>
  <c r="E68" i="9"/>
  <c r="E67" i="9"/>
  <c r="E76" i="9"/>
  <c r="E75" i="9"/>
  <c r="E97" i="9"/>
  <c r="E96" i="9"/>
  <c r="F97" i="9"/>
  <c r="F96" i="9"/>
  <c r="E119" i="9"/>
  <c r="E118" i="9"/>
  <c r="E133" i="9"/>
  <c r="E132" i="9"/>
  <c r="F133" i="9"/>
  <c r="F132" i="9"/>
  <c r="E199" i="9"/>
  <c r="E198" i="9"/>
  <c r="F199" i="9"/>
  <c r="F198" i="9"/>
  <c r="E211" i="9"/>
  <c r="E210" i="9"/>
  <c r="E223" i="9"/>
  <c r="E222" i="9"/>
  <c r="F223" i="9"/>
  <c r="F222" i="9"/>
  <c r="E229" i="9"/>
  <c r="E228" i="9"/>
  <c r="F229" i="9"/>
  <c r="F228" i="9"/>
  <c r="E235" i="9"/>
  <c r="E234" i="9"/>
  <c r="F235" i="9"/>
  <c r="F234" i="9"/>
  <c r="E241" i="9"/>
  <c r="E240" i="9"/>
  <c r="F241" i="9"/>
  <c r="F240" i="9"/>
  <c r="E249" i="9"/>
  <c r="E248" i="9"/>
  <c r="F249" i="9"/>
  <c r="F248" i="9"/>
  <c r="E256" i="9"/>
  <c r="F257" i="9"/>
  <c r="F256" i="9"/>
  <c r="E278" i="9"/>
  <c r="E277" i="9"/>
  <c r="F278" i="9"/>
  <c r="F277" i="9"/>
  <c r="E289" i="9"/>
  <c r="E288" i="9"/>
  <c r="F336" i="8"/>
  <c r="F335" i="8"/>
  <c r="E336" i="8"/>
  <c r="E335" i="8"/>
  <c r="F308" i="8"/>
  <c r="E308" i="8"/>
  <c r="D308" i="8"/>
  <c r="E217" i="9"/>
  <c r="E216" i="9"/>
  <c r="F217" i="9"/>
  <c r="F216" i="9"/>
  <c r="F101" i="14"/>
  <c r="F100" i="14"/>
  <c r="E101" i="14"/>
  <c r="E100" i="14"/>
  <c r="E32" i="14"/>
  <c r="E31" i="14"/>
  <c r="F7" i="15"/>
  <c r="F5" i="15" s="1"/>
  <c r="F4" i="15" s="1"/>
  <c r="F11" i="15"/>
  <c r="F10" i="15"/>
  <c r="E7" i="15"/>
  <c r="E5" i="15" s="1"/>
  <c r="E4" i="15" s="1"/>
  <c r="E11" i="15"/>
  <c r="E10" i="15"/>
  <c r="F165" i="9"/>
  <c r="F164" i="9"/>
  <c r="E165" i="9"/>
  <c r="E164" i="9"/>
  <c r="F157" i="9"/>
  <c r="F156" i="9"/>
  <c r="E157" i="9"/>
  <c r="E156" i="9"/>
  <c r="F149" i="9"/>
  <c r="F148" i="9"/>
  <c r="E149" i="9"/>
  <c r="E148" i="9"/>
  <c r="E107" i="9"/>
  <c r="E124" i="9"/>
  <c r="E82" i="9"/>
  <c r="E81" i="9"/>
  <c r="F76" i="9"/>
  <c r="F75" i="9"/>
  <c r="F56" i="9"/>
  <c r="F55" i="9"/>
  <c r="F68" i="9"/>
  <c r="F67" i="9"/>
  <c r="F38" i="9"/>
  <c r="F37" i="9"/>
  <c r="E38" i="9"/>
  <c r="E37" i="9"/>
  <c r="F32" i="9"/>
  <c r="F31" i="9"/>
  <c r="F10" i="9"/>
  <c r="F7" i="9"/>
  <c r="E10" i="9"/>
  <c r="E7" i="9"/>
  <c r="F119" i="9"/>
  <c r="F118" i="9"/>
  <c r="F82" i="9"/>
  <c r="F81" i="9"/>
  <c r="F289" i="9"/>
  <c r="F288" i="9"/>
  <c r="F264" i="9"/>
  <c r="F263" i="9"/>
  <c r="E264" i="9"/>
  <c r="E263" i="9"/>
  <c r="F211" i="9"/>
  <c r="F210" i="9"/>
  <c r="F205" i="9"/>
  <c r="F204" i="9"/>
  <c r="E205" i="9"/>
  <c r="E204" i="9"/>
  <c r="F184" i="9"/>
  <c r="F183" i="9"/>
  <c r="E184" i="9"/>
  <c r="E183" i="9"/>
  <c r="F178" i="9"/>
  <c r="F177" i="9"/>
  <c r="E178" i="9"/>
  <c r="E177" i="9"/>
  <c r="F137" i="9"/>
  <c r="F170" i="9"/>
  <c r="E137" i="9"/>
  <c r="E170" i="9"/>
  <c r="F107" i="9"/>
  <c r="F124" i="9"/>
  <c r="F72" i="9"/>
  <c r="F5" i="9" s="1"/>
  <c r="F4" i="9" s="1"/>
  <c r="F103" i="9"/>
  <c r="F102" i="9"/>
  <c r="E72" i="9"/>
  <c r="E5" i="9" s="1"/>
  <c r="E4" i="9" s="1"/>
  <c r="E103" i="9"/>
  <c r="E102" i="9"/>
  <c r="F147" i="14"/>
  <c r="F146" i="14"/>
  <c r="E147" i="14"/>
  <c r="E146" i="14"/>
  <c r="F107" i="14"/>
  <c r="E110" i="14"/>
  <c r="E107" i="14"/>
  <c r="F92" i="14"/>
  <c r="E92" i="14"/>
  <c r="F59" i="14"/>
  <c r="F70" i="14"/>
  <c r="F68" i="14"/>
  <c r="E59" i="14"/>
  <c r="E70" i="14"/>
  <c r="E68" i="14"/>
  <c r="F32" i="14"/>
  <c r="F31" i="14"/>
  <c r="F26" i="14"/>
  <c r="F25" i="14"/>
  <c r="F10" i="14"/>
  <c r="E10" i="14"/>
  <c r="F53" i="14"/>
  <c r="F52" i="14"/>
  <c r="E53" i="14"/>
  <c r="E52" i="14"/>
  <c r="F7" i="14"/>
  <c r="F5" i="14" s="1"/>
  <c r="F4" i="14" s="1"/>
  <c r="F45" i="14"/>
  <c r="E7" i="14"/>
  <c r="E5" i="14" s="1"/>
  <c r="E4" i="14" s="1"/>
  <c r="E45" i="14"/>
  <c r="D45" i="14"/>
  <c r="D7" i="14"/>
  <c r="E26" i="9"/>
  <c r="E25" i="9"/>
  <c r="F26" i="9"/>
  <c r="F25" i="9"/>
  <c r="E15" i="8"/>
  <c r="E13" i="8" s="1"/>
  <c r="E19" i="8"/>
  <c r="E18" i="8"/>
  <c r="F15" i="8"/>
  <c r="F13" i="8" s="1"/>
  <c r="F19" i="8"/>
  <c r="F18" i="8"/>
  <c r="E25" i="8"/>
  <c r="E24" i="8"/>
  <c r="F25" i="8"/>
  <c r="F24" i="8"/>
  <c r="E33" i="8"/>
  <c r="E32" i="8"/>
  <c r="F33" i="8"/>
  <c r="F32" i="8"/>
  <c r="E39" i="8"/>
  <c r="E42" i="8"/>
  <c r="F39" i="8"/>
  <c r="F42" i="8"/>
  <c r="E58" i="8"/>
  <c r="E57" i="8"/>
  <c r="F58" i="8"/>
  <c r="F57" i="8"/>
  <c r="E64" i="8"/>
  <c r="E63" i="8"/>
  <c r="F64" i="8"/>
  <c r="F63" i="8"/>
  <c r="E68" i="8"/>
  <c r="E71" i="8"/>
  <c r="F68" i="8"/>
  <c r="F71" i="8"/>
  <c r="E93" i="8"/>
  <c r="E92" i="8"/>
  <c r="F93" i="8"/>
  <c r="F92" i="8"/>
  <c r="E99" i="8"/>
  <c r="E98" i="8"/>
  <c r="F99" i="8"/>
  <c r="F98" i="8"/>
  <c r="E105" i="8"/>
  <c r="E104" i="8"/>
  <c r="F105" i="8"/>
  <c r="F104" i="8"/>
  <c r="E111" i="8"/>
  <c r="E110" i="8"/>
  <c r="F111" i="8"/>
  <c r="F110" i="8"/>
  <c r="E117" i="8"/>
  <c r="E116" i="8"/>
  <c r="F117" i="8"/>
  <c r="F116" i="8"/>
  <c r="E129" i="8"/>
  <c r="E133" i="8"/>
  <c r="E132" i="8"/>
  <c r="F129" i="8"/>
  <c r="F133" i="8"/>
  <c r="F132" i="8"/>
  <c r="E139" i="8"/>
  <c r="E138" i="8"/>
  <c r="F139" i="8"/>
  <c r="F138" i="8"/>
  <c r="E145" i="8"/>
  <c r="E144" i="8"/>
  <c r="F145" i="8"/>
  <c r="F144" i="8"/>
  <c r="E151" i="8"/>
  <c r="E150" i="8"/>
  <c r="F151" i="8"/>
  <c r="F150" i="8"/>
  <c r="E157" i="8"/>
  <c r="E156" i="8"/>
  <c r="F157" i="8"/>
  <c r="F156" i="8"/>
  <c r="E165" i="8"/>
  <c r="E164" i="8"/>
  <c r="F165" i="8"/>
  <c r="F164" i="8"/>
  <c r="E173" i="8"/>
  <c r="E172" i="8"/>
  <c r="F173" i="8"/>
  <c r="F172" i="8"/>
  <c r="E179" i="8"/>
  <c r="E178" i="8"/>
  <c r="F179" i="8"/>
  <c r="F178" i="8"/>
  <c r="E192" i="8"/>
  <c r="E196" i="8"/>
  <c r="E195" i="8"/>
  <c r="F192" i="8"/>
  <c r="F196" i="8"/>
  <c r="F195" i="8"/>
  <c r="E202" i="8"/>
  <c r="E201" i="8"/>
  <c r="F202" i="8"/>
  <c r="F201" i="8"/>
  <c r="E208" i="8"/>
  <c r="E207" i="8"/>
  <c r="F208" i="8"/>
  <c r="F207" i="8"/>
  <c r="E218" i="8"/>
  <c r="E217" i="8"/>
  <c r="F218" i="8"/>
  <c r="F217" i="8"/>
  <c r="E224" i="8"/>
  <c r="E223" i="8"/>
  <c r="F224" i="8"/>
  <c r="F223" i="8"/>
  <c r="E228" i="8"/>
  <c r="E232" i="8"/>
  <c r="E231" i="8"/>
  <c r="F228" i="8"/>
  <c r="F232" i="8"/>
  <c r="F231" i="8"/>
  <c r="E238" i="8"/>
  <c r="E237" i="8"/>
  <c r="F238" i="8"/>
  <c r="F237" i="8"/>
  <c r="E244" i="8"/>
  <c r="E243" i="8"/>
  <c r="F244" i="8"/>
  <c r="F243" i="8"/>
  <c r="E250" i="8"/>
  <c r="E249" i="8"/>
  <c r="F250" i="8"/>
  <c r="F249" i="8"/>
  <c r="E256" i="8"/>
  <c r="E255" i="8"/>
  <c r="F256" i="8"/>
  <c r="F255" i="8"/>
  <c r="E262" i="8"/>
  <c r="E261" i="8"/>
  <c r="F262" i="8"/>
  <c r="F261" i="8"/>
  <c r="E270" i="8"/>
  <c r="E269" i="8"/>
  <c r="F270" i="8"/>
  <c r="F269" i="8"/>
  <c r="E276" i="8"/>
  <c r="E280" i="8"/>
  <c r="E279" i="8"/>
  <c r="F276" i="8"/>
  <c r="F280" i="8"/>
  <c r="F279" i="8"/>
  <c r="E302" i="8"/>
  <c r="E301" i="8"/>
  <c r="F302" i="8"/>
  <c r="F301" i="8"/>
  <c r="E312" i="8"/>
  <c r="E311" i="8"/>
  <c r="F312" i="8"/>
  <c r="F311" i="8"/>
  <c r="E318" i="8"/>
  <c r="E317" i="8"/>
  <c r="F318" i="8"/>
  <c r="F317" i="8"/>
  <c r="E324" i="8"/>
  <c r="E323" i="8"/>
  <c r="F324" i="8"/>
  <c r="F323" i="8"/>
  <c r="E330" i="8"/>
  <c r="E329" i="8"/>
  <c r="F330" i="8"/>
  <c r="F329" i="8"/>
  <c r="D4" i="15"/>
  <c r="D5" i="15" s="1"/>
  <c r="D33" i="15"/>
  <c r="D32" i="15"/>
  <c r="D6" i="17"/>
  <c r="D4" i="17" s="1"/>
  <c r="D12" i="17"/>
  <c r="D19" i="17"/>
  <c r="D20" i="17" s="1"/>
  <c r="D27" i="17"/>
  <c r="D26" i="17"/>
  <c r="D33" i="17"/>
  <c r="D32" i="17"/>
  <c r="D52" i="17"/>
  <c r="D51" i="17"/>
  <c r="E16" i="12"/>
  <c r="E18" i="12" s="1"/>
  <c r="C5" i="5"/>
  <c r="D368" i="8"/>
  <c r="D367" i="8"/>
  <c r="D141" i="9"/>
  <c r="D137" i="9"/>
  <c r="D178" i="9"/>
  <c r="D177" i="9"/>
  <c r="D184" i="9"/>
  <c r="D183" i="9"/>
  <c r="D199" i="9"/>
  <c r="D198" i="9"/>
  <c r="D205" i="9"/>
  <c r="D204" i="9"/>
  <c r="D211" i="9"/>
  <c r="D210" i="9"/>
  <c r="D217" i="9"/>
  <c r="D216" i="9"/>
  <c r="D223" i="9"/>
  <c r="D222" i="9"/>
  <c r="D229" i="9"/>
  <c r="D228" i="9"/>
  <c r="D235" i="9"/>
  <c r="D234" i="9"/>
  <c r="D241" i="9"/>
  <c r="D240" i="9"/>
  <c r="D249" i="9"/>
  <c r="D248" i="9"/>
  <c r="D256" i="9"/>
  <c r="D263" i="9"/>
  <c r="D278" i="9"/>
  <c r="D277" i="9"/>
  <c r="D289" i="9"/>
  <c r="D288" i="9"/>
  <c r="D11" i="15"/>
  <c r="D10" i="15"/>
  <c r="D21" i="15"/>
  <c r="D20" i="15"/>
  <c r="D27" i="15"/>
  <c r="D26" i="15"/>
  <c r="D123" i="14"/>
  <c r="D59" i="14"/>
  <c r="D10" i="14"/>
  <c r="D26" i="14"/>
  <c r="D25" i="14"/>
  <c r="D53" i="14"/>
  <c r="D52" i="14"/>
  <c r="D63" i="14"/>
  <c r="D62" i="14"/>
  <c r="D68" i="14"/>
  <c r="D92" i="14"/>
  <c r="D100" i="14"/>
  <c r="D107" i="14"/>
  <c r="D118" i="14"/>
  <c r="D117" i="14"/>
  <c r="D141" i="14"/>
  <c r="D140" i="14"/>
  <c r="D147" i="14"/>
  <c r="D146" i="14"/>
  <c r="D165" i="9"/>
  <c r="D164" i="9"/>
  <c r="D157" i="9"/>
  <c r="D156" i="9"/>
  <c r="D149" i="9"/>
  <c r="D148" i="9"/>
  <c r="D7" i="9"/>
  <c r="D10" i="9"/>
  <c r="D26" i="9"/>
  <c r="D25" i="9"/>
  <c r="D31" i="9"/>
  <c r="D38" i="9"/>
  <c r="D37" i="9"/>
  <c r="D44" i="9"/>
  <c r="D43" i="9"/>
  <c r="D50" i="9"/>
  <c r="D49" i="9"/>
  <c r="D56" i="9"/>
  <c r="D55" i="9"/>
  <c r="D62" i="9"/>
  <c r="D61" i="9"/>
  <c r="D68" i="9"/>
  <c r="D67" i="9"/>
  <c r="D72" i="9"/>
  <c r="D76" i="9"/>
  <c r="D75" i="9"/>
  <c r="D82" i="9"/>
  <c r="D81" i="9"/>
  <c r="D97" i="9"/>
  <c r="D96" i="9"/>
  <c r="D103" i="9"/>
  <c r="D102" i="9"/>
  <c r="D107" i="9"/>
  <c r="D110" i="9"/>
  <c r="D119" i="9"/>
  <c r="D118" i="9"/>
  <c r="D133" i="9"/>
  <c r="D132" i="9"/>
  <c r="D362" i="8"/>
  <c r="D361" i="8"/>
  <c r="D302" i="8"/>
  <c r="D301" i="8"/>
  <c r="D312" i="8"/>
  <c r="D311" i="8"/>
  <c r="D318" i="8"/>
  <c r="D317" i="8"/>
  <c r="D324" i="8"/>
  <c r="D323" i="8"/>
  <c r="D330" i="8"/>
  <c r="D329" i="8"/>
  <c r="D336" i="8"/>
  <c r="D335" i="8"/>
  <c r="D342" i="8"/>
  <c r="D341" i="8"/>
  <c r="D350" i="8"/>
  <c r="D349" i="8"/>
  <c r="D356" i="8"/>
  <c r="D355" i="8"/>
  <c r="D262" i="8"/>
  <c r="D261" i="8"/>
  <c r="D270" i="8"/>
  <c r="D269" i="8"/>
  <c r="D280" i="8"/>
  <c r="D279" i="8"/>
  <c r="D238" i="8"/>
  <c r="D237" i="8"/>
  <c r="D244" i="8"/>
  <c r="D243" i="8"/>
  <c r="D250" i="8"/>
  <c r="D249" i="8"/>
  <c r="D256" i="8"/>
  <c r="D255" i="8"/>
  <c r="D173" i="8"/>
  <c r="D172" i="8"/>
  <c r="D179" i="8"/>
  <c r="D178" i="8"/>
  <c r="D184" i="8"/>
  <c r="D192" i="8"/>
  <c r="D196" i="8"/>
  <c r="D195" i="8"/>
  <c r="D202" i="8"/>
  <c r="D201" i="8"/>
  <c r="D208" i="8"/>
  <c r="D207" i="8"/>
  <c r="D218" i="8"/>
  <c r="D217" i="8"/>
  <c r="D224" i="8"/>
  <c r="D223" i="8"/>
  <c r="D232" i="8"/>
  <c r="D231" i="8"/>
  <c r="D15" i="8"/>
  <c r="D13" i="8" s="1"/>
  <c r="D19" i="8"/>
  <c r="D18" i="8"/>
  <c r="D25" i="8"/>
  <c r="D24" i="8"/>
  <c r="D33" i="8"/>
  <c r="D32" i="8"/>
  <c r="D42" i="8"/>
  <c r="D58" i="8"/>
  <c r="D57" i="8"/>
  <c r="D64" i="8"/>
  <c r="D63" i="8"/>
  <c r="D68" i="8"/>
  <c r="D37" i="8" s="1"/>
  <c r="D71" i="8"/>
  <c r="D85" i="8"/>
  <c r="D93" i="8"/>
  <c r="D92" i="8"/>
  <c r="D99" i="8"/>
  <c r="D98" i="8"/>
  <c r="D105" i="8"/>
  <c r="D104" i="8"/>
  <c r="D111" i="8"/>
  <c r="D110" i="8"/>
  <c r="D117" i="8"/>
  <c r="D116" i="8"/>
  <c r="D133" i="8"/>
  <c r="D132" i="8"/>
  <c r="D139" i="8"/>
  <c r="D138" i="8"/>
  <c r="D145" i="8"/>
  <c r="D144" i="8"/>
  <c r="D151" i="8"/>
  <c r="D150" i="8"/>
  <c r="D157" i="8"/>
  <c r="D156" i="8"/>
  <c r="D165" i="8"/>
  <c r="D164" i="8"/>
  <c r="E22" i="12" l="1"/>
  <c r="F37" i="8"/>
  <c r="F12" i="8" s="1"/>
  <c r="F10" i="8" s="1"/>
  <c r="E37" i="8"/>
  <c r="E12" i="8"/>
  <c r="D5" i="9"/>
  <c r="D4" i="9" s="1"/>
  <c r="D5" i="14"/>
  <c r="D4" i="14" s="1"/>
  <c r="D12" i="8"/>
  <c r="D10" i="8" s="1"/>
  <c r="E10" i="8" l="1"/>
  <c r="E32" i="12"/>
</calcChain>
</file>

<file path=xl/sharedStrings.xml><?xml version="1.0" encoding="utf-8"?>
<sst xmlns="http://schemas.openxmlformats.org/spreadsheetml/2006/main" count="1584" uniqueCount="526">
  <si>
    <t>Konto</t>
  </si>
  <si>
    <t xml:space="preserve">Opis prihoda </t>
  </si>
  <si>
    <t>PRIHODI OD POREZA</t>
  </si>
  <si>
    <t>POMOĆI</t>
  </si>
  <si>
    <t>PRIHODI OD IMOVINE</t>
  </si>
  <si>
    <t>KAZNE, UPRAVNE MJERE I OSTALI PRIHODI</t>
  </si>
  <si>
    <t>Prihod od prodaje neproizvedene imovine</t>
  </si>
  <si>
    <t>Primljene otplate (povrat) glavnice zajmova</t>
  </si>
  <si>
    <t xml:space="preserve">Opis rashoda i izdataka </t>
  </si>
  <si>
    <t>GLAVA 1</t>
  </si>
  <si>
    <t>GRADSKA UPRAVA</t>
  </si>
  <si>
    <t xml:space="preserve">PROGRAM </t>
  </si>
  <si>
    <t>UPRAVLJANJE I ADMINISTRACIJA</t>
  </si>
  <si>
    <t>AKTIVNOST</t>
  </si>
  <si>
    <t>Rashodi za zaposlene</t>
  </si>
  <si>
    <t>Materijalni rashodi</t>
  </si>
  <si>
    <t>Financijski rashodi</t>
  </si>
  <si>
    <t>Proračunska zaliha</t>
  </si>
  <si>
    <t>Subvencije</t>
  </si>
  <si>
    <t>Donacije i ostali rashodi</t>
  </si>
  <si>
    <t>PROJEKT</t>
  </si>
  <si>
    <t>Rashodi za nabavu proizvodne dugotrajne  imovine</t>
  </si>
  <si>
    <t>11</t>
  </si>
  <si>
    <t>Obveze po sudskim sporovima</t>
  </si>
  <si>
    <t xml:space="preserve">Financijski rashodi </t>
  </si>
  <si>
    <t>GLAVA 2</t>
  </si>
  <si>
    <t>1010</t>
  </si>
  <si>
    <t>DRUŠTVENE DJELATNOSTI</t>
  </si>
  <si>
    <t>PREDŠKOLSKI ODGOJ</t>
  </si>
  <si>
    <t>A100201</t>
  </si>
  <si>
    <t>A100202</t>
  </si>
  <si>
    <t>Sufinanciranje predškolskog odgoja</t>
  </si>
  <si>
    <t>Ostali rashodi</t>
  </si>
  <si>
    <t>KULTURA</t>
  </si>
  <si>
    <t>A100301</t>
  </si>
  <si>
    <t xml:space="preserve">Gradska knjižnica </t>
  </si>
  <si>
    <t>Rashodi za nabavu proizvedene dugotrajne imovine</t>
  </si>
  <si>
    <t>A100302</t>
  </si>
  <si>
    <t>Kulturno umjetnička društva i udruge</t>
  </si>
  <si>
    <t>32</t>
  </si>
  <si>
    <t>K100301</t>
  </si>
  <si>
    <t>Rashodi za nabavu proizvodne dugotrajne imovine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</si>
  <si>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</si>
  <si>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</si>
  <si>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</si>
  <si>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</si>
  <si>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</si>
  <si>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</si>
  <si>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</si>
  <si>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</si>
  <si>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</si>
  <si>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</si>
  <si>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</si>
  <si>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</si>
  <si>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</si>
  <si>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</si>
  <si>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</si>
  <si>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</si>
  <si>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</si>
  <si>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A100702</t>
  </si>
  <si>
    <t>A100801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</si>
  <si>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</si>
  <si>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</si>
  <si>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</si>
  <si>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</si>
  <si>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</si>
  <si>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</si>
  <si>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</si>
  <si>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</si>
  <si>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</si>
  <si>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Održavanje groblja</t>
  </si>
  <si>
    <t>ZAJEDNIČKI RASHODI U FUNKCIJI ODRŽAVANJA KOMUNALNE INFRASTRUKTURE</t>
  </si>
  <si>
    <t>A101001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</si>
  <si>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</si>
  <si>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</si>
  <si>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</si>
  <si>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</si>
  <si>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</si>
  <si>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>K101103</t>
  </si>
  <si>
    <t xml:space="preserve">Rashodi za nabavu proizvodne dugotrajne imovine </t>
  </si>
  <si>
    <t>2010</t>
  </si>
  <si>
    <t>Poticanje poduzetništva</t>
  </si>
  <si>
    <t>K101201</t>
  </si>
  <si>
    <t>K101202</t>
  </si>
  <si>
    <t>K101203</t>
  </si>
  <si>
    <t>Gospodarska  zona Kukuzovac</t>
  </si>
  <si>
    <t>Izrada prostornih planova</t>
  </si>
  <si>
    <t>Rashodi za nabavu dugotrajne proizvedene imovine</t>
  </si>
  <si>
    <t>Uređenje prostora "Aerodroma"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</si>
  <si>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</si>
  <si>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</si>
  <si>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</si>
  <si>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</si>
  <si>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</si>
  <si>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</si>
  <si>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</si>
  <si>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</si>
  <si>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</si>
  <si>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</si>
  <si>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</si>
  <si>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</si>
  <si>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</si>
  <si>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</si>
  <si>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 xml:space="preserve">PRIHODI  </t>
  </si>
  <si>
    <t>PRIHOD OD PRODAJE NEFINANCIJSKE IMOVINE</t>
  </si>
  <si>
    <t>B.    RASHODI POSLOVANJA</t>
  </si>
  <si>
    <t>Opis rashoda</t>
  </si>
  <si>
    <t>RASHODI POSLOVANJA (3+4)</t>
  </si>
  <si>
    <t>RASHODI POSLOVANJA</t>
  </si>
  <si>
    <t>Pomoći dane u inozemstvo i unutar općeg proračuna</t>
  </si>
  <si>
    <t>Naknade građanima i kućanstvima iz proračuna</t>
  </si>
  <si>
    <t>RASHODI ZA NABAVU NEFINANCIJSKE IMOVINE</t>
  </si>
  <si>
    <t>Rashodi za nabavu neproizvedene  imovine</t>
  </si>
  <si>
    <t>C.    RAČUN FINANCIRANJA</t>
  </si>
  <si>
    <t>Opis primici / izdaci</t>
  </si>
  <si>
    <t>PRIMICI OD FINANCIJSKE IMOVINE I ZADUŽIVANJA</t>
  </si>
  <si>
    <t>K 100101</t>
  </si>
  <si>
    <t>A100103</t>
  </si>
  <si>
    <t>Sufinanciranje rada Muzeja Cetinske krajine</t>
  </si>
  <si>
    <t>Sanacija Gradske tvrđave</t>
  </si>
  <si>
    <t>A100601</t>
  </si>
  <si>
    <t xml:space="preserve">Ostali rashodi </t>
  </si>
  <si>
    <t>A100701</t>
  </si>
  <si>
    <t>Gradsko vijeće Grada Sinja</t>
  </si>
  <si>
    <t>Obnova uredskih prostorija i opreme</t>
  </si>
  <si>
    <t>Rashodi za nabavu dugotrajne proizvodne imovine</t>
  </si>
  <si>
    <t>A100304</t>
  </si>
  <si>
    <t>A100404</t>
  </si>
  <si>
    <t>PRIHODI OD UPRAVNIH I ADMINISTRATIVNIH PRISTOJBI, PRISTOJBI PO POSEBNIM PROPISIMA I NAKNADA</t>
  </si>
  <si>
    <t>Prihod od proizvedene imovine</t>
  </si>
  <si>
    <t>Rashodi za nabavu proizvedene dug. imovine</t>
  </si>
  <si>
    <t>Financiranje javne vatrogasne postrojbe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</si>
  <si>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</si>
  <si>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</si>
  <si>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</si>
  <si>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</si>
  <si>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</si>
  <si>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</si>
  <si>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</si>
  <si>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</si>
  <si>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</si>
  <si>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</si>
  <si>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</si>
  <si>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</si>
  <si>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</si>
  <si>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A100604</t>
  </si>
  <si>
    <t>Zajedničke usluge u komunalnom gospodarstvu</t>
  </si>
  <si>
    <t>Priprema razvojnih programa i ostali zajednički rashodi</t>
  </si>
  <si>
    <t>A100306</t>
  </si>
  <si>
    <t>A100307</t>
  </si>
  <si>
    <t>Financiranje troškova korištenja školske športske dvorane</t>
  </si>
  <si>
    <t>A100605</t>
  </si>
  <si>
    <t>A100703</t>
  </si>
  <si>
    <t>LAG Cetinska krajina</t>
  </si>
  <si>
    <t>A100303</t>
  </si>
  <si>
    <t>A100806</t>
  </si>
  <si>
    <t>A100602</t>
  </si>
  <si>
    <t>A100603</t>
  </si>
  <si>
    <t xml:space="preserve">Rashodi za nabavku proizvodne dugotrajne imovine </t>
  </si>
  <si>
    <t xml:space="preserve">   A100305</t>
  </si>
  <si>
    <t xml:space="preserve">    AKTIVNOST</t>
  </si>
  <si>
    <t>A100503</t>
  </si>
  <si>
    <t>Pomoći dane u inozemstvu i unutar opće države</t>
  </si>
  <si>
    <t xml:space="preserve">        Članak 1.</t>
  </si>
  <si>
    <t>Tekući rashodi za financiranje projekata iz fondova EU</t>
  </si>
  <si>
    <t>Sufinanciranje nabavke knjiga za učenike srednjih škola</t>
  </si>
  <si>
    <t>Pomoć socijalno ugroženim obiteljima (jednokratne pomoći i ostale naknade)</t>
  </si>
  <si>
    <t>SUSTAV CIVILNE ZAŠTITE</t>
  </si>
  <si>
    <t>A100504</t>
  </si>
  <si>
    <t>Rashodi za nabavu neproizvedene dugotrajne imovine</t>
  </si>
  <si>
    <t>Proširenje groblja u Turjacima</t>
  </si>
  <si>
    <t>Rashodi za nabavu proizvedene dugotrajne impovine</t>
  </si>
  <si>
    <t xml:space="preserve">Izgradnja nogostupa od Zorke Macana do spomenika Radošić Gornji </t>
  </si>
  <si>
    <t>Donacije za znanost i obrazovanje</t>
  </si>
  <si>
    <t>Naknade za novorođenu djecu</t>
  </si>
  <si>
    <t>Potpore za rad udruga iz Domovinskog rata i udruga socijalne skrbi</t>
  </si>
  <si>
    <t>Civilna zaštita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</si>
  <si>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</si>
  <si>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</si>
  <si>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</si>
  <si>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GIS Grada Sinja</t>
  </si>
  <si>
    <t>A100607</t>
  </si>
  <si>
    <t>Javni radovi</t>
  </si>
  <si>
    <t>Članak 2.</t>
  </si>
  <si>
    <t xml:space="preserve">Kulturne manifestacije - Dani Alke i Velike Gospe, Advent u Sinju i ostale manifestacije </t>
  </si>
  <si>
    <t>Održavanje javne rasvjete</t>
  </si>
  <si>
    <t>Održavanje čistoće javnih površina</t>
  </si>
  <si>
    <t>Održavanje javnih zelenih površina</t>
  </si>
  <si>
    <t>Materijlani rashodi</t>
  </si>
  <si>
    <t>Financiranje redovne djelatnosti-DV "Bili Cvitak" Sinj</t>
  </si>
  <si>
    <t>C</t>
  </si>
  <si>
    <t>K101303</t>
  </si>
  <si>
    <t>Razvojna Strategija Grada Sinja</t>
  </si>
  <si>
    <t>Višak / manjak + neto financiranje (A-B+C)</t>
  </si>
  <si>
    <t>D</t>
  </si>
  <si>
    <t>AKTIVNOSTI</t>
  </si>
  <si>
    <t>Održavanje građevina, uređaja i predmeta javne namjene</t>
  </si>
  <si>
    <t>Dezinsekcija i deratizacija javnih površina</t>
  </si>
  <si>
    <t>Veterinarsko - higijeničarski poslovi</t>
  </si>
  <si>
    <t>Savez školskih športskih društava Grada Sinja i  Cetinske krajine</t>
  </si>
  <si>
    <t>Savjet mladih</t>
  </si>
  <si>
    <t>Izgradnja nogostupa u Bajagiću</t>
  </si>
  <si>
    <t>Izrada projektne dokumentacije za proširenje groblja "Šibenica" u Glavicama</t>
  </si>
  <si>
    <t>A100409</t>
  </si>
  <si>
    <t>A101002</t>
  </si>
  <si>
    <t xml:space="preserve">Održavanje javnih površina na kojima nije dopušten promet motornim vozilima </t>
  </si>
  <si>
    <t>K101304</t>
  </si>
  <si>
    <t>Održavanje športskih objekata i igrališta</t>
  </si>
  <si>
    <t>A100203</t>
  </si>
  <si>
    <t>Novčana pomoć roditeljima djece koji su ostvarili pravo na upis u dječji vrtić, ali nisu mogli biti upisani zbog popunjenosti kapaciteta</t>
  </si>
  <si>
    <t>Naknada za smanjenje količine miješanog komunalnog otpada po Rješenju Fonda</t>
  </si>
  <si>
    <t>Izrada dokumentacije za projektno rješenje ceste od Doma zdravlja do Ulice 126. brigade</t>
  </si>
  <si>
    <t>Izrada projektne dokumentacije za poljoprivredno inovacijski centar na Štaliji</t>
  </si>
  <si>
    <t xml:space="preserve">Gospodarenja otpadom </t>
  </si>
  <si>
    <t>Izgradnja nogostupa sa biciklističkom stazom i javnom rasvjetom - nastavak do Aerodroma</t>
  </si>
  <si>
    <t>Projektiranje i izgradnja rasvjete glavnog nogometnog terena NK Junak</t>
  </si>
  <si>
    <t>Family Point igralište</t>
  </si>
  <si>
    <t>Izgradnja dječjeg vrtića u Glavicama</t>
  </si>
  <si>
    <t>Izgradnja dječjeg vrtića u Karakašici</t>
  </si>
  <si>
    <t>Pomoć zdravstvenim institucijama</t>
  </si>
  <si>
    <t>RAZDJEL 2. UPRAVNI ODJEL ZA KOMUNALNI SUSTAV</t>
  </si>
  <si>
    <t>K101305</t>
  </si>
  <si>
    <t>Izrada projektne dokumentacije za projekt "difuznog - poduzetničkog inkubatora"</t>
  </si>
  <si>
    <t>GOSPODARANJE GRADSKOM IMOVINOM</t>
  </si>
  <si>
    <t>Rashodi za nabavu neproizvedene 
dugotrajne imovine</t>
  </si>
  <si>
    <t>A101003</t>
  </si>
  <si>
    <t>Rashodi za nabavu proizvedene
 dugotrajne imovine</t>
  </si>
  <si>
    <t>RAZDJEL 5. 
UPRAVNI ODJEL ZA IMOVINU I 
PROSTORNO UREĐENJE</t>
  </si>
  <si>
    <t>Gospodarenje poslovnim i stambenim prostorima</t>
  </si>
  <si>
    <t>Izgradnja groblja u naselju Jasensko</t>
  </si>
  <si>
    <t>Izgradnja nogostupa Šuća - Privija</t>
  </si>
  <si>
    <t xml:space="preserve">Izrada projektne dokumentacije za tribinu i popratne sadržaje na Športskom centru "Ivica Poljak- Sokol i Andrija Alčić" </t>
  </si>
  <si>
    <t>Uređenje ulaza u Grad - Matića ulica</t>
  </si>
  <si>
    <t>RAZDJEL 4. UPRAVNI ODJEL ZA FINANCIJE</t>
  </si>
  <si>
    <t>JAVNA UPRAVA I ADMINISTRACIJA</t>
  </si>
  <si>
    <t>A100101</t>
  </si>
  <si>
    <t>Sufinanciranje kupnje i dovršetak izgradnje
stambenog objekta - prve nekretnine</t>
  </si>
  <si>
    <t>Projekt pripreme projektno tehničke dokumentacije i studije izvodljivosti za ulaganja u projekte javne turističke infrastrukture (Štale, Hipodrom, Alkarska staza..)</t>
  </si>
  <si>
    <t>Promotivne aktivnosti radi realizacije prokazatelja projekta "Sinj u sridu"</t>
  </si>
  <si>
    <t>Rješavanje imovnsko - pravnih odnosa za 
otkup zemljišta za realizaciju projekata</t>
  </si>
  <si>
    <t>Katastarska izmjera nerazvrstanih cesta-baza nerazvrstanih cesta</t>
  </si>
  <si>
    <t>Prostorno planiranje: studije, podloge i
ostala popratna dokumentacija</t>
  </si>
  <si>
    <t>Odvjetničke usluge u zastupanju Grada</t>
  </si>
  <si>
    <t xml:space="preserve">Gradska galerija - Sikirica </t>
  </si>
  <si>
    <t>Izrada projektne dokumentacije za športske prostore na športskom centru "Ivica Poljak - Sokol i Andrija Alčić" za ragbi klub</t>
  </si>
  <si>
    <t>RAZVITAK GOSPODARSTVA</t>
  </si>
  <si>
    <t>Uređenje dječjeg igrališta u Vučkovića</t>
  </si>
  <si>
    <t>Uređenje aktivnih bunara na području Grada Sinja</t>
  </si>
  <si>
    <t>Predsjednik Gradskog vijeća:</t>
  </si>
  <si>
    <t xml:space="preserve">           Petar Župić</t>
  </si>
  <si>
    <t>A100102</t>
  </si>
  <si>
    <t>A100807</t>
  </si>
  <si>
    <t>A101004</t>
  </si>
  <si>
    <t>A101005</t>
  </si>
  <si>
    <t>A101006</t>
  </si>
  <si>
    <t>A101007</t>
  </si>
  <si>
    <t>A101008</t>
  </si>
  <si>
    <t>A101009</t>
  </si>
  <si>
    <t>A101010</t>
  </si>
  <si>
    <t>A101101</t>
  </si>
  <si>
    <t>A101102</t>
  </si>
  <si>
    <t>1013</t>
  </si>
  <si>
    <t>K101306</t>
  </si>
  <si>
    <t>K101309</t>
  </si>
  <si>
    <t>K101310</t>
  </si>
  <si>
    <t>K101312</t>
  </si>
  <si>
    <t>K101319</t>
  </si>
  <si>
    <t>K101323</t>
  </si>
  <si>
    <t>K101324</t>
  </si>
  <si>
    <t>K101325</t>
  </si>
  <si>
    <t>K101327</t>
  </si>
  <si>
    <t>K101328</t>
  </si>
  <si>
    <t>K101329</t>
  </si>
  <si>
    <t>K101331</t>
  </si>
  <si>
    <t>K101332</t>
  </si>
  <si>
    <t>K101333</t>
  </si>
  <si>
    <t>3005</t>
  </si>
  <si>
    <t>A101401</t>
  </si>
  <si>
    <t>A101402</t>
  </si>
  <si>
    <t>K101401</t>
  </si>
  <si>
    <t>K101402</t>
  </si>
  <si>
    <t>K101501</t>
  </si>
  <si>
    <t>K101502</t>
  </si>
  <si>
    <t>K101503</t>
  </si>
  <si>
    <t>K101504</t>
  </si>
  <si>
    <t>K101505</t>
  </si>
  <si>
    <t>K101506</t>
  </si>
  <si>
    <t>K101507</t>
  </si>
  <si>
    <t>K101508</t>
  </si>
  <si>
    <t>K101509</t>
  </si>
  <si>
    <t>K101601</t>
  </si>
  <si>
    <t>K101602</t>
  </si>
  <si>
    <t>A 101701</t>
  </si>
  <si>
    <t>A 101702</t>
  </si>
  <si>
    <t>A101703</t>
  </si>
  <si>
    <t>GLAVA</t>
  </si>
  <si>
    <t>A101801</t>
  </si>
  <si>
    <t>A101802</t>
  </si>
  <si>
    <t>A101803</t>
  </si>
  <si>
    <t>A101804</t>
  </si>
  <si>
    <t>K101801</t>
  </si>
  <si>
    <t>K101802</t>
  </si>
  <si>
    <t>A101805</t>
  </si>
  <si>
    <t>K101803</t>
  </si>
  <si>
    <t>Administrativni i stručni poslovi za zaposlenike Grada</t>
  </si>
  <si>
    <t>Administrativni i stručni poslovi Grada</t>
  </si>
  <si>
    <t>FUNKCIJSKA KLASIFIKACIJA</t>
  </si>
  <si>
    <t>Izvršna i zakonodavna tijela</t>
  </si>
  <si>
    <t>Predškolsko obrazovanje</t>
  </si>
  <si>
    <t>Službe kulture</t>
  </si>
  <si>
    <t>Službe rekreacije i športa</t>
  </si>
  <si>
    <t>Usluge obrazovanja koje nisu drugdje svrstane</t>
  </si>
  <si>
    <t>Aktivnosti socijalne zaštite koje nisu drugdje svrstane</t>
  </si>
  <si>
    <t>Usluge protupožarne zaštite</t>
  </si>
  <si>
    <t>Turizam</t>
  </si>
  <si>
    <t>Razvoj zdravstva</t>
  </si>
  <si>
    <t>Razvoj stanovanja</t>
  </si>
  <si>
    <t>FUNKCIJSKA 
KLASIFIKACIJA</t>
  </si>
  <si>
    <t>Ulična rasvjeta</t>
  </si>
  <si>
    <t>Cestovni promet</t>
  </si>
  <si>
    <t>Gospodarenje otpadnim vodama</t>
  </si>
  <si>
    <t>Gospodarenje otpadom</t>
  </si>
  <si>
    <t>Razvoj zajednice</t>
  </si>
  <si>
    <t>Poslovi i usluge zaštite okoliša</t>
  </si>
  <si>
    <t>Rashodi vezani za stanovanje i komunalne pogodnosti koje nisu drugdje svrstane</t>
  </si>
  <si>
    <t>Služba rekreacije i športa</t>
  </si>
  <si>
    <t>Opskrba vodom</t>
  </si>
  <si>
    <t>Ekonomski poslov koji nisu drugdje svrstani</t>
  </si>
  <si>
    <t>Poljoprivreda</t>
  </si>
  <si>
    <t>Služba kulture</t>
  </si>
  <si>
    <t>Rashodi vezani za stanovanje  i komunalne pogodnosti</t>
  </si>
  <si>
    <t>Rashodi vezani za stanovanje i komunalne pogodnosti</t>
  </si>
  <si>
    <t>Ekonomski poslovi koji nisu drugdje svrstani</t>
  </si>
  <si>
    <t xml:space="preserve">Izvršna i zakonodavna tijela </t>
  </si>
  <si>
    <t>Rashodi vezani za stanovanje i komunalne pogodnosti koje nisu drugdje svrstani</t>
  </si>
  <si>
    <t>Izgradnja dječjeg igrališta u Suhaču</t>
  </si>
  <si>
    <t>011</t>
  </si>
  <si>
    <t>091</t>
  </si>
  <si>
    <t>082</t>
  </si>
  <si>
    <t>081</t>
  </si>
  <si>
    <t>098</t>
  </si>
  <si>
    <t>032</t>
  </si>
  <si>
    <t>084</t>
  </si>
  <si>
    <t>047</t>
  </si>
  <si>
    <t>075</t>
  </si>
  <si>
    <t>061</t>
  </si>
  <si>
    <t>064</t>
  </si>
  <si>
    <t>045</t>
  </si>
  <si>
    <t>052</t>
  </si>
  <si>
    <t>051</t>
  </si>
  <si>
    <t>062</t>
  </si>
  <si>
    <t>056</t>
  </si>
  <si>
    <t>066</t>
  </si>
  <si>
    <t>063</t>
  </si>
  <si>
    <t>049</t>
  </si>
  <si>
    <t>042</t>
  </si>
  <si>
    <t>Religijske i druge službe zajednice</t>
  </si>
  <si>
    <t>Oznaka</t>
  </si>
  <si>
    <t>RASHODI - FUNKCIJSKA KLASIFIKACIJA</t>
  </si>
  <si>
    <t>Funk.klas. 0 Javnost</t>
  </si>
  <si>
    <t xml:space="preserve">Funk.klas. 011 Izvršna i zakonodavna tijela, financijski i fiskalni poslovi, vanjski poslovi </t>
  </si>
  <si>
    <t>Funk.klas. 032 Usluge protupožarne zaštite</t>
  </si>
  <si>
    <t>Funk.klas. 042  Poljoprivreda, šumarstvo, ribarstvo i lov</t>
  </si>
  <si>
    <t>Funk.klas. 045 Promet</t>
  </si>
  <si>
    <t>Funk.klas. 047 Turizam</t>
  </si>
  <si>
    <t>Funk.klas. 049 Ekonomski poslovi koji nisu drugdje svrstani</t>
  </si>
  <si>
    <t>Funk.klas. 051 Gospodarenje otpadom</t>
  </si>
  <si>
    <t>Funk.klas. 052 Gospodarenje otpadnim vodama</t>
  </si>
  <si>
    <t>Funk.klas. 056 Poslovi i usluge zaštite okoliša koji nisu drugdje svrstani</t>
  </si>
  <si>
    <t>Funk.klas. 061 Razvoj stanovanja</t>
  </si>
  <si>
    <t>Funk.klas. 062 Razvoj zajednice</t>
  </si>
  <si>
    <t>Funk.klas. 063 Opskrba vodom</t>
  </si>
  <si>
    <t>Funk.klas. 064 Ulična rasvjeta</t>
  </si>
  <si>
    <t>Funk.klas. 066 Rashodi vezani za stanovanje i kom.pogodnosti koji nisu drugdje svrstani</t>
  </si>
  <si>
    <t>Funk.klas. 075 Istraživanje i razvoj zdravstva</t>
  </si>
  <si>
    <t xml:space="preserve">Funk.klas. 081 Službe rekreacije i sporta </t>
  </si>
  <si>
    <t>Funk.klas. 082 Službe kulture</t>
  </si>
  <si>
    <t>Funk.klas. 084 Religijske i druge službe zajednice</t>
  </si>
  <si>
    <t>Funk.klas. 091 Predškolstvo i osnovno obrazovanje</t>
  </si>
  <si>
    <t>Funk.klas. 109 Aktivnosti socijalne zaštite koji nisu drugdje svrstane</t>
  </si>
  <si>
    <t>RASHODI PO FUNKCIJSKOJ KLASIFIKACIJI</t>
  </si>
  <si>
    <t>PRIHODI  UKUPNO             (6+7)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</si>
  <si>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01 OPĆE JAVNE USLUGE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</si>
  <si>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03 JAVNI RED I SIGURNOST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</si>
  <si>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04 EKONOMSKI POSLOVI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</si>
  <si>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05 ZAŠTITA OKOLIŠA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</si>
  <si>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06 USLUGE UNAPREĐENJA STANOVANJA I ZAJEDNICE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</si>
  <si>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07 ZDRAVSTVO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</si>
  <si>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08 REKREACIJA, KULTURA, RELIGIJA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</si>
  <si>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09 OBRAZOVANJE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</si>
  <si>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10 SOCIJALNA ZAŠTITA</t>
    </r>
  </si>
  <si>
    <t>PROGRAM ZA MLADE -   "OSTANI TU"</t>
  </si>
  <si>
    <t>A100505</t>
  </si>
  <si>
    <t>Osnovno školska djeca - jednokratna novčana pomoć</t>
  </si>
  <si>
    <t>109</t>
  </si>
  <si>
    <t>Aktivnosti socijalne zaštite koji nisu drugdje svrstani</t>
  </si>
  <si>
    <t>Rekonstrukcija ceste Privija-Han - javna rasvjeta</t>
  </si>
  <si>
    <t xml:space="preserve">RAZDJEL 3. UPRAVNI ODJEL ZA GOSPODARSKI RAZVOJ,  FONDOVE EU I JAVNU NABAVU </t>
  </si>
  <si>
    <t xml:space="preserve">Police osiguranja </t>
  </si>
  <si>
    <t>Članak 3.</t>
  </si>
  <si>
    <t>Projekcija 2025.</t>
  </si>
  <si>
    <t>A100606</t>
  </si>
  <si>
    <t>Opći prihodi i primici</t>
  </si>
  <si>
    <t>IZVORI FINANCIRANJA</t>
  </si>
  <si>
    <t>Aktivnost socijalne zaštite koje nisu drugdje svrstane</t>
  </si>
  <si>
    <t>Kupnja nekretnina od interesa za Grad Sinj</t>
  </si>
  <si>
    <t>Vlastiti prihodi</t>
  </si>
  <si>
    <t>Pomoći</t>
  </si>
  <si>
    <t>52</t>
  </si>
  <si>
    <t>51</t>
  </si>
  <si>
    <t xml:space="preserve">IZVORI </t>
  </si>
  <si>
    <t xml:space="preserve">IZVOR </t>
  </si>
  <si>
    <t>Opći prihodi i primci</t>
  </si>
  <si>
    <t>41</t>
  </si>
  <si>
    <t>Prihodi za posebne namjene</t>
  </si>
  <si>
    <t>IZVOR</t>
  </si>
  <si>
    <t>Sponzorstva i pokroviteljstva u športu</t>
  </si>
  <si>
    <t>IZVORI</t>
  </si>
  <si>
    <t>Sufinanciranje troškova ishođenja akata o građenju</t>
  </si>
  <si>
    <t>FUNKCIJSKA
 KLASIFIKACIJA</t>
  </si>
  <si>
    <t>71</t>
  </si>
  <si>
    <t>Uređenje prostora za Galeriju Sikirica</t>
  </si>
  <si>
    <t>Prihod od prodaje ili zamjene nefinancijske imovine</t>
  </si>
  <si>
    <t>Projektna dokumentacija za izgradnju 
stočnog pazara na području GZK</t>
  </si>
  <si>
    <t>O62</t>
  </si>
  <si>
    <t>K101403</t>
  </si>
  <si>
    <t>Izgradnje integriranog sustava odvodnje i strukturnih fondova EU - Aglomeracija</t>
  </si>
  <si>
    <t>Sanancija pripadajućeg zida i opremanje uz zgradu Palacine</t>
  </si>
  <si>
    <t>PRIPREMA I PROVEDBA PROJEKATA KOJI SE FINANCIRAJU IZ FONDOVA EU</t>
  </si>
  <si>
    <t>Pomoći iz EU sredstava</t>
  </si>
  <si>
    <t xml:space="preserve">PROVEDBA I UPRAVLJANJE EU PROJEKTIMA- OBNOVA KULTURNE BAŠTINE </t>
  </si>
  <si>
    <t>Namjenski prihodi</t>
  </si>
  <si>
    <t xml:space="preserve">Izgradanja sortirnice  </t>
  </si>
  <si>
    <t>K101204</t>
  </si>
  <si>
    <t>Izrada projektne dokumentacije za kompostanu</t>
  </si>
  <si>
    <t>O51</t>
  </si>
  <si>
    <t>Izrada projektne dokumentacije rekonstrukcije dijela ulične mreže Grada Sinja (Put Pazara, raskrižje Put Župića, ulica 126. Brigade HV, raskrižje Put Ruduše)</t>
  </si>
  <si>
    <t xml:space="preserve">Preprojektiranje istočne tribine NK Junak </t>
  </si>
  <si>
    <t xml:space="preserve">Sustav energetske učinkovitosti na objektima u vlasništvu Grada </t>
  </si>
  <si>
    <t>NAZIV</t>
  </si>
  <si>
    <t>Izvor 11</t>
  </si>
  <si>
    <t>Izvor 31</t>
  </si>
  <si>
    <t>Izvor 41</t>
  </si>
  <si>
    <t>Izvor 51</t>
  </si>
  <si>
    <t>Izvor 52</t>
  </si>
  <si>
    <t>Izvor 61</t>
  </si>
  <si>
    <t>Izvor 71</t>
  </si>
  <si>
    <t>Pomoći od EU</t>
  </si>
  <si>
    <t>Donacije</t>
  </si>
  <si>
    <t>OZNAKA</t>
  </si>
  <si>
    <t>UKUPNO IZVOR FINANCIRANJA</t>
  </si>
  <si>
    <t>Funk.klas. 098 Usluge obrazovanja koje nisu 
drugdje svrstane</t>
  </si>
  <si>
    <t>Ukupno prihodi:</t>
  </si>
  <si>
    <t>Ukupno rashodi:</t>
  </si>
  <si>
    <t>Izvor 72</t>
  </si>
  <si>
    <t>Prihodi od prodaje neproizvedene dugotrajne imovine</t>
  </si>
  <si>
    <t>Prihodi od prodaje proizvedene dugotrajne imovine</t>
  </si>
  <si>
    <t>PROGRAM GRAĐENJA KOMUNALNE INFRASTRUKTURE</t>
  </si>
  <si>
    <t>Projektiranje i izgradnja nadstrešnice na groblju Sv. Frane u Sinju</t>
  </si>
  <si>
    <t>Pomoći iz EU</t>
  </si>
  <si>
    <t>72</t>
  </si>
  <si>
    <t>61</t>
  </si>
  <si>
    <t>Projekcija 2025.g.</t>
  </si>
  <si>
    <t>UKUPNO IZVORI FINANCIRANJA</t>
  </si>
  <si>
    <t>Parking poduzeće Kamičak d.o.o - za upravljanje parkiralištima i športskim objektima</t>
  </si>
  <si>
    <t>III. PRIJELAZNE I ZAKLJUČNE ODREDBE</t>
  </si>
  <si>
    <t xml:space="preserve">                                                                 Članak 4.</t>
  </si>
  <si>
    <r>
      <rPr>
        <b/>
        <sz val="12"/>
        <color theme="1"/>
        <rFont val="Arial"/>
        <family val="2"/>
        <charset val="238"/>
      </rPr>
      <t>Pomoć za nabavku radnih bilježnica učenicima osnovnih škola</t>
    </r>
    <r>
      <rPr>
        <sz val="12"/>
        <color theme="1"/>
        <rFont val="Arial"/>
        <family val="2"/>
        <charset val="238"/>
      </rPr>
      <t xml:space="preserve"> </t>
    </r>
  </si>
  <si>
    <t>JAČANJE GOSPODARSTVA</t>
  </si>
  <si>
    <t>JAČANJE GOSPODARSTVA I IZGRADNJA KAPITALNIH OBJEKATA</t>
  </si>
  <si>
    <t>Rashodi za nabavu proizvedene dug.imovine</t>
  </si>
  <si>
    <t>K101314</t>
  </si>
  <si>
    <t>K101317</t>
  </si>
  <si>
    <t>K101322</t>
  </si>
  <si>
    <t>K101326</t>
  </si>
  <si>
    <t>Pumptruck staza u Gradskom parku</t>
  </si>
  <si>
    <t>Izrada projektne dokumentacije za biciklističku stazu Piket - Kerep</t>
  </si>
  <si>
    <t>RAZDJEL 1. 010                    URED GRADA</t>
  </si>
  <si>
    <t xml:space="preserve">                                            SVEUKUPNO:</t>
  </si>
  <si>
    <t>A101403</t>
  </si>
  <si>
    <t>A100407</t>
  </si>
  <si>
    <t>A100408</t>
  </si>
  <si>
    <t>+ donos viška općih prihoda i 
primitaka</t>
  </si>
  <si>
    <t>Proračun 2024.g.</t>
  </si>
  <si>
    <t>Projekcija 2026.g.</t>
  </si>
  <si>
    <t>Projekcija 2026.</t>
  </si>
  <si>
    <t xml:space="preserve">Ukupan donos viška koji će se rasporediti u 2024.g.
</t>
  </si>
  <si>
    <t>Projekcija 2026g.</t>
  </si>
  <si>
    <t>Sufinanciranje troškova kupnje građevinskog 
zemljišta</t>
  </si>
  <si>
    <t>Sufinanciranje troškova priključka na komunalnu
 infrastrukturu</t>
  </si>
  <si>
    <t>K101510</t>
  </si>
  <si>
    <t>Projekt "Sinj - Pametni Grad"</t>
  </si>
  <si>
    <t>O47</t>
  </si>
  <si>
    <t xml:space="preserve">Financiranje programa zapošljavanje žena "Zaželi Dobro" </t>
  </si>
  <si>
    <t>Obrazloženje općeg i posebnog dijela sastavni su dio Proračuna za 2024.g. sa projekcijama 2025.g. i 2026.g.</t>
  </si>
  <si>
    <t>Sinj, ______  2023. godine</t>
  </si>
  <si>
    <t>Na temelju članka 42. Zakona o proračunu ("Narodne novine" br.144/21) i članka 34. Statuta Grada Sinja ("Službeni glasnik Grada Sinja" br.  12/22) Gradsko vijeće Grada Sinja na __sjednici održanoj __ prosinca donijelo je</t>
  </si>
  <si>
    <t>Proračun  Grada Sinja za 2024. godinu (u daljnjem tekstu Proračun) s projekcijama za 2025. i 2026. godinu sastoji se od:</t>
  </si>
  <si>
    <t>Prihodi i rashodi, te primici i izdaci po ekonomskoj klasifikaciji, utvrđuju se u Računu prihoda i rashoda i Računu financiranja za 2024.g, kako slijedi:</t>
  </si>
  <si>
    <t>U proračunsku zalihu Proračuna Grada Sinja izdvaja se 47.000,00 €.</t>
  </si>
  <si>
    <t>A101404</t>
  </si>
  <si>
    <t>Subvencioniranje cijene vodnih usluga za kućanstva</t>
  </si>
  <si>
    <t>O49</t>
  </si>
  <si>
    <t xml:space="preserve">
Rashodi i izdaci Proračuna za 2024. i projekcije za 2025. i 2026.g. raspoređuju se po proračunskim klasifikacijama u posebnom dijelu Proračuna kako slijedi: </t>
  </si>
  <si>
    <t>- prijedlog</t>
  </si>
  <si>
    <t>Projektiranje odvodnje u ul. Put Piketa, Ćosin potok, naselje Luka, Karajkova lokva i Put Šušnjevače</t>
  </si>
  <si>
    <t>K101330</t>
  </si>
  <si>
    <t>Izrada projektne dokumentacije za izgradnju tribine i popratnih sadržaja u sklopu kompleksa gradskog stadiona NK Junak</t>
  </si>
  <si>
    <t>O81</t>
  </si>
  <si>
    <t xml:space="preserve">FUNKCIJSKA
 KLASIFIKACIJA </t>
  </si>
  <si>
    <t>Primici od zaduživanja</t>
  </si>
  <si>
    <t>Izvor 84</t>
  </si>
  <si>
    <t>FUNKCIJSKA
KLASIFIKACIJA</t>
  </si>
  <si>
    <t>Proračun Grada Sinja za 2024.g. sa projekcijama za 2025. i 2026.g. objavit ce se u "Slubenom glasniku Grada Sinja", a primjenjuje se od 01. siječnja 2024. godine.</t>
  </si>
  <si>
    <t>84</t>
  </si>
  <si>
    <t>Nabavka urbane opreme i programa</t>
  </si>
  <si>
    <t>Namjenski prihod</t>
  </si>
  <si>
    <t xml:space="preserve">Pomoći </t>
  </si>
  <si>
    <t>K101603</t>
  </si>
  <si>
    <t>Projekt - "Sinjska RERA"</t>
  </si>
  <si>
    <t>O82</t>
  </si>
  <si>
    <t>IZVORI 
FINANCIRANJA</t>
  </si>
  <si>
    <t>Klasa: 400-01/23-01/16</t>
  </si>
  <si>
    <t>Ur.broj: 2181-8-03-23-2</t>
  </si>
  <si>
    <t>31</t>
  </si>
  <si>
    <t xml:space="preserve"> PRORAČUN GRADA SINJA 
ZA 2024. GODINU S PROJEKCIJAMA ZA 2025. i 2026. GODINU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</si>
</sst>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#,##0.00_ ;\-#,##0.00\ "/>
    <numFmt numFmtId="166" formatCode="#,##0.00\ _k_n"/>
    <numFmt numFmtId="167" formatCode="#,##0.00;[Red]#,##0.00"/>
  </numFmts>
  <fonts count="6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sz val="16"/>
      <name val="Albertus Medium"/>
      <family val="2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Arial"/>
      <family val="2"/>
    </font>
    <font>
      <sz val="12"/>
      <color rgb="FF0070C0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5" tint="-0.249977111117893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3"/>
      <color theme="1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name val="Albertus Medium"/>
      <family val="2"/>
    </font>
    <font>
      <b/>
      <sz val="12"/>
      <color rgb="FFFF0000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56">
    <xf numFmtId="0" fontId="0" fillId="0" borderId="0" xfId="0"/>
    <xf numFmtId="0" fontId="0" fillId="2" borderId="0" xfId="0" applyFill="1"/>
    <xf numFmtId="4" fontId="0" fillId="0" borderId="0" xfId="0" applyNumberFormat="1"/>
    <xf numFmtId="0" fontId="18" fillId="0" borderId="0" xfId="0" applyFon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/>
    <xf numFmtId="0" fontId="5" fillId="0" borderId="0" xfId="0" applyFont="1"/>
    <xf numFmtId="0" fontId="11" fillId="0" borderId="0" xfId="0" applyFont="1"/>
    <xf numFmtId="49" fontId="31" fillId="0" borderId="0" xfId="0" applyNumberFormat="1" applyFont="1" applyAlignment="1">
      <alignment horizontal="right"/>
    </xf>
    <xf numFmtId="0" fontId="0" fillId="8" borderId="0" xfId="0" applyFill="1"/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0" fontId="1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0" fontId="1" fillId="0" borderId="0" xfId="0" applyFont="1"/>
    <xf numFmtId="4" fontId="32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/>
    <xf numFmtId="0" fontId="30" fillId="0" borderId="0" xfId="0" applyFont="1" applyAlignment="1">
      <alignment horizontal="center" vertical="top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7" fillId="0" borderId="0" xfId="0" applyFont="1"/>
    <xf numFmtId="0" fontId="12" fillId="0" borderId="0" xfId="0" applyFont="1"/>
    <xf numFmtId="0" fontId="0" fillId="8" borderId="0" xfId="0" applyFill="1" applyAlignment="1">
      <alignment horizontal="center"/>
    </xf>
    <xf numFmtId="165" fontId="0" fillId="8" borderId="0" xfId="0" applyNumberFormat="1" applyFill="1"/>
    <xf numFmtId="4" fontId="4" fillId="0" borderId="0" xfId="0" applyNumberFormat="1" applyFont="1" applyAlignment="1">
      <alignment wrapText="1"/>
    </xf>
    <xf numFmtId="0" fontId="4" fillId="12" borderId="0" xfId="0" applyFont="1" applyFill="1" applyAlignment="1">
      <alignment wrapText="1"/>
    </xf>
    <xf numFmtId="4" fontId="4" fillId="12" borderId="0" xfId="0" applyNumberFormat="1" applyFont="1" applyFill="1"/>
    <xf numFmtId="0" fontId="4" fillId="8" borderId="0" xfId="0" applyFont="1" applyFill="1" applyAlignment="1">
      <alignment horizontal="center" wrapText="1"/>
    </xf>
    <xf numFmtId="0" fontId="4" fillId="8" borderId="0" xfId="0" applyFont="1" applyFill="1" applyAlignment="1">
      <alignment wrapText="1"/>
    </xf>
    <xf numFmtId="4" fontId="4" fillId="8" borderId="0" xfId="0" applyNumberFormat="1" applyFont="1" applyFill="1"/>
    <xf numFmtId="4" fontId="10" fillId="8" borderId="0" xfId="0" applyNumberFormat="1" applyFont="1" applyFill="1"/>
    <xf numFmtId="4" fontId="16" fillId="0" borderId="0" xfId="0" applyNumberFormat="1" applyFont="1"/>
    <xf numFmtId="0" fontId="2" fillId="0" borderId="0" xfId="0" applyFont="1" applyAlignment="1">
      <alignment wrapText="1"/>
    </xf>
    <xf numFmtId="0" fontId="4" fillId="1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4" fontId="4" fillId="2" borderId="0" xfId="0" applyNumberFormat="1" applyFont="1" applyFill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4" fontId="4" fillId="0" borderId="0" xfId="0" applyNumberFormat="1" applyFont="1"/>
    <xf numFmtId="4" fontId="16" fillId="0" borderId="0" xfId="0" applyNumberFormat="1" applyFont="1" applyAlignment="1">
      <alignment wrapText="1"/>
    </xf>
    <xf numFmtId="0" fontId="16" fillId="0" borderId="0" xfId="0" applyFont="1" applyAlignment="1">
      <alignment horizontal="center" wrapText="1"/>
    </xf>
    <xf numFmtId="4" fontId="13" fillId="0" borderId="0" xfId="0" applyNumberFormat="1" applyFont="1"/>
    <xf numFmtId="4" fontId="7" fillId="0" borderId="0" xfId="0" applyNumberFormat="1" applyFont="1" applyAlignment="1">
      <alignment wrapText="1"/>
    </xf>
    <xf numFmtId="0" fontId="7" fillId="12" borderId="0" xfId="0" applyFont="1" applyFill="1" applyAlignment="1">
      <alignment horizontal="center" wrapText="1"/>
    </xf>
    <xf numFmtId="0" fontId="7" fillId="12" borderId="0" xfId="0" applyFont="1" applyFill="1" applyAlignment="1">
      <alignment wrapText="1"/>
    </xf>
    <xf numFmtId="4" fontId="7" fillId="12" borderId="0" xfId="0" applyNumberFormat="1" applyFont="1" applyFill="1"/>
    <xf numFmtId="4" fontId="27" fillId="12" borderId="0" xfId="0" applyNumberFormat="1" applyFont="1" applyFill="1"/>
    <xf numFmtId="0" fontId="0" fillId="0" borderId="0" xfId="0" applyAlignment="1">
      <alignment wrapText="1"/>
    </xf>
    <xf numFmtId="4" fontId="23" fillId="0" borderId="0" xfId="0" applyNumberFormat="1" applyFont="1"/>
    <xf numFmtId="4" fontId="23" fillId="8" borderId="0" xfId="0" applyNumberFormat="1" applyFont="1" applyFill="1"/>
    <xf numFmtId="0" fontId="26" fillId="9" borderId="2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 wrapText="1"/>
    </xf>
    <xf numFmtId="4" fontId="0" fillId="0" borderId="9" xfId="0" applyNumberFormat="1" applyBorder="1"/>
    <xf numFmtId="4" fontId="7" fillId="0" borderId="9" xfId="0" applyNumberFormat="1" applyFont="1" applyBorder="1" applyAlignment="1">
      <alignment wrapText="1"/>
    </xf>
    <xf numFmtId="0" fontId="7" fillId="12" borderId="8" xfId="0" applyFont="1" applyFill="1" applyBorder="1" applyAlignment="1">
      <alignment horizontal="left" wrapText="1"/>
    </xf>
    <xf numFmtId="4" fontId="7" fillId="12" borderId="9" xfId="0" applyNumberFormat="1" applyFont="1" applyFill="1" applyBorder="1"/>
    <xf numFmtId="4" fontId="4" fillId="6" borderId="0" xfId="0" applyNumberFormat="1" applyFont="1" applyFill="1" applyAlignment="1">
      <alignment horizontal="right"/>
    </xf>
    <xf numFmtId="0" fontId="23" fillId="8" borderId="0" xfId="0" applyFont="1" applyFill="1"/>
    <xf numFmtId="4" fontId="4" fillId="6" borderId="9" xfId="0" applyNumberFormat="1" applyFont="1" applyFill="1" applyBorder="1" applyAlignment="1">
      <alignment horizontal="right"/>
    </xf>
    <xf numFmtId="4" fontId="0" fillId="0" borderId="9" xfId="0" applyNumberFormat="1" applyBorder="1" applyAlignment="1">
      <alignment wrapText="1"/>
    </xf>
    <xf numFmtId="0" fontId="10" fillId="6" borderId="0" xfId="0" applyFont="1" applyFill="1" applyAlignment="1">
      <alignment horizontal="center"/>
    </xf>
    <xf numFmtId="0" fontId="10" fillId="6" borderId="0" xfId="0" applyFont="1" applyFill="1" applyAlignment="1">
      <alignment wrapText="1"/>
    </xf>
    <xf numFmtId="165" fontId="10" fillId="6" borderId="0" xfId="0" applyNumberFormat="1" applyFont="1" applyFill="1" applyAlignment="1">
      <alignment horizontal="right"/>
    </xf>
    <xf numFmtId="0" fontId="10" fillId="6" borderId="8" xfId="0" applyFont="1" applyFill="1" applyBorder="1" applyAlignment="1">
      <alignment horizontal="center"/>
    </xf>
    <xf numFmtId="165" fontId="10" fillId="6" borderId="9" xfId="0" applyNumberFormat="1" applyFont="1" applyFill="1" applyBorder="1" applyAlignment="1">
      <alignment horizontal="right"/>
    </xf>
    <xf numFmtId="0" fontId="4" fillId="13" borderId="0" xfId="0" applyFont="1" applyFill="1" applyAlignment="1">
      <alignment horizontal="center"/>
    </xf>
    <xf numFmtId="0" fontId="4" fillId="13" borderId="0" xfId="0" applyFont="1" applyFill="1" applyAlignment="1">
      <alignment wrapText="1"/>
    </xf>
    <xf numFmtId="4" fontId="4" fillId="13" borderId="0" xfId="0" applyNumberFormat="1" applyFont="1" applyFill="1"/>
    <xf numFmtId="0" fontId="13" fillId="0" borderId="0" xfId="0" applyFont="1" applyAlignment="1">
      <alignment wrapText="1"/>
    </xf>
    <xf numFmtId="4" fontId="4" fillId="12" borderId="0" xfId="0" applyNumberFormat="1" applyFont="1" applyFill="1" applyAlignment="1">
      <alignment horizontal="right"/>
    </xf>
    <xf numFmtId="0" fontId="4" fillId="13" borderId="8" xfId="0" applyFont="1" applyFill="1" applyBorder="1" applyAlignment="1">
      <alignment horizontal="left"/>
    </xf>
    <xf numFmtId="4" fontId="4" fillId="13" borderId="9" xfId="0" applyNumberFormat="1" applyFont="1" applyFill="1" applyBorder="1"/>
    <xf numFmtId="0" fontId="20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4" fillId="13" borderId="8" xfId="0" applyNumberFormat="1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4" fillId="12" borderId="9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center"/>
    </xf>
    <xf numFmtId="4" fontId="4" fillId="0" borderId="9" xfId="0" applyNumberFormat="1" applyFont="1" applyBorder="1" applyAlignment="1">
      <alignment wrapText="1"/>
    </xf>
    <xf numFmtId="0" fontId="4" fillId="12" borderId="8" xfId="0" applyFont="1" applyFill="1" applyBorder="1" applyAlignment="1">
      <alignment horizontal="left" wrapText="1"/>
    </xf>
    <xf numFmtId="4" fontId="4" fillId="12" borderId="9" xfId="0" applyNumberFormat="1" applyFont="1" applyFill="1" applyBorder="1"/>
    <xf numFmtId="0" fontId="4" fillId="8" borderId="8" xfId="0" applyFont="1" applyFill="1" applyBorder="1" applyAlignment="1">
      <alignment horizontal="left" wrapText="1"/>
    </xf>
    <xf numFmtId="4" fontId="4" fillId="8" borderId="9" xfId="0" applyNumberFormat="1" applyFont="1" applyFill="1" applyBorder="1"/>
    <xf numFmtId="4" fontId="4" fillId="2" borderId="9" xfId="0" applyNumberFormat="1" applyFont="1" applyFill="1" applyBorder="1"/>
    <xf numFmtId="0" fontId="4" fillId="0" borderId="8" xfId="0" applyFont="1" applyBorder="1" applyAlignment="1">
      <alignment horizontal="left" wrapText="1"/>
    </xf>
    <xf numFmtId="4" fontId="4" fillId="0" borderId="9" xfId="0" applyNumberFormat="1" applyFont="1" applyBorder="1"/>
    <xf numFmtId="0" fontId="4" fillId="0" borderId="8" xfId="0" applyFont="1" applyBorder="1" applyAlignment="1">
      <alignment horizontal="center" wrapText="1"/>
    </xf>
    <xf numFmtId="49" fontId="16" fillId="0" borderId="8" xfId="0" applyNumberFormat="1" applyFont="1" applyBorder="1" applyAlignment="1">
      <alignment horizontal="center" wrapText="1"/>
    </xf>
    <xf numFmtId="4" fontId="16" fillId="0" borderId="9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horizontal="center" wrapText="1"/>
    </xf>
    <xf numFmtId="4" fontId="16" fillId="0" borderId="9" xfId="0" applyNumberFormat="1" applyFont="1" applyBorder="1"/>
    <xf numFmtId="0" fontId="3" fillId="0" borderId="0" xfId="0" applyFont="1" applyAlignment="1">
      <alignment horizontal="center"/>
    </xf>
    <xf numFmtId="0" fontId="29" fillId="9" borderId="2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4" fontId="19" fillId="0" borderId="9" xfId="0" applyNumberFormat="1" applyFont="1" applyBorder="1" applyAlignment="1">
      <alignment horizontal="right"/>
    </xf>
    <xf numFmtId="167" fontId="11" fillId="0" borderId="0" xfId="0" applyNumberFormat="1" applyFont="1"/>
    <xf numFmtId="167" fontId="40" fillId="11" borderId="0" xfId="0" applyNumberFormat="1" applyFont="1" applyFill="1"/>
    <xf numFmtId="167" fontId="39" fillId="11" borderId="0" xfId="0" applyNumberFormat="1" applyFont="1" applyFill="1"/>
    <xf numFmtId="167" fontId="12" fillId="0" borderId="0" xfId="0" applyNumberFormat="1" applyFont="1"/>
    <xf numFmtId="0" fontId="36" fillId="0" borderId="8" xfId="0" applyFont="1" applyBorder="1"/>
    <xf numFmtId="167" fontId="11" fillId="0" borderId="9" xfId="0" applyNumberFormat="1" applyFont="1" applyBorder="1"/>
    <xf numFmtId="0" fontId="35" fillId="11" borderId="8" xfId="0" applyFont="1" applyFill="1" applyBorder="1"/>
    <xf numFmtId="167" fontId="40" fillId="11" borderId="9" xfId="0" applyNumberFormat="1" applyFont="1" applyFill="1" applyBorder="1"/>
    <xf numFmtId="0" fontId="41" fillId="11" borderId="8" xfId="0" applyFont="1" applyFill="1" applyBorder="1"/>
    <xf numFmtId="167" fontId="39" fillId="11" borderId="9" xfId="0" applyNumberFormat="1" applyFont="1" applyFill="1" applyBorder="1"/>
    <xf numFmtId="0" fontId="34" fillId="0" borderId="8" xfId="0" applyFont="1" applyBorder="1" applyAlignment="1">
      <alignment horizontal="left" wrapText="1"/>
    </xf>
    <xf numFmtId="167" fontId="12" fillId="0" borderId="9" xfId="0" applyNumberFormat="1" applyFont="1" applyBorder="1"/>
    <xf numFmtId="0" fontId="34" fillId="0" borderId="8" xfId="0" applyFont="1" applyBorder="1"/>
    <xf numFmtId="0" fontId="34" fillId="0" borderId="8" xfId="0" applyFont="1" applyBorder="1" applyAlignment="1">
      <alignment wrapText="1"/>
    </xf>
    <xf numFmtId="0" fontId="41" fillId="11" borderId="8" xfId="0" applyFont="1" applyFill="1" applyBorder="1" applyAlignment="1">
      <alignment wrapText="1"/>
    </xf>
    <xf numFmtId="0" fontId="34" fillId="0" borderId="5" xfId="0" applyFont="1" applyBorder="1" applyAlignment="1">
      <alignment wrapText="1"/>
    </xf>
    <xf numFmtId="167" fontId="12" fillId="0" borderId="6" xfId="0" applyNumberFormat="1" applyFont="1" applyBorder="1"/>
    <xf numFmtId="167" fontId="12" fillId="0" borderId="7" xfId="0" applyNumberFormat="1" applyFont="1" applyBorder="1"/>
    <xf numFmtId="0" fontId="14" fillId="9" borderId="0" xfId="0" applyFont="1" applyFill="1" applyAlignment="1">
      <alignment horizontal="center" wrapText="1"/>
    </xf>
    <xf numFmtId="165" fontId="6" fillId="9" borderId="0" xfId="0" applyNumberFormat="1" applyFont="1" applyFill="1" applyAlignment="1">
      <alignment horizontal="right" wrapText="1"/>
    </xf>
    <xf numFmtId="4" fontId="6" fillId="9" borderId="0" xfId="0" applyNumberFormat="1" applyFont="1" applyFill="1" applyAlignment="1">
      <alignment wrapText="1"/>
    </xf>
    <xf numFmtId="0" fontId="14" fillId="0" borderId="0" xfId="0" applyFont="1" applyAlignment="1">
      <alignment horizontal="left"/>
    </xf>
    <xf numFmtId="165" fontId="14" fillId="0" borderId="0" xfId="0" applyNumberFormat="1" applyFont="1" applyAlignment="1">
      <alignment horizontal="right"/>
    </xf>
    <xf numFmtId="4" fontId="14" fillId="0" borderId="0" xfId="0" applyNumberFormat="1" applyFont="1"/>
    <xf numFmtId="0" fontId="6" fillId="9" borderId="0" xfId="0" applyFont="1" applyFill="1" applyAlignment="1">
      <alignment horizontal="left"/>
    </xf>
    <xf numFmtId="165" fontId="6" fillId="9" borderId="0" xfId="0" applyNumberFormat="1" applyFont="1" applyFill="1" applyAlignment="1">
      <alignment horizontal="right"/>
    </xf>
    <xf numFmtId="4" fontId="6" fillId="9" borderId="0" xfId="0" applyNumberFormat="1" applyFont="1" applyFill="1"/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Alignment="1">
      <alignment horizontal="right"/>
    </xf>
    <xf numFmtId="4" fontId="6" fillId="2" borderId="0" xfId="0" applyNumberFormat="1" applyFont="1" applyFill="1"/>
    <xf numFmtId="0" fontId="4" fillId="11" borderId="0" xfId="0" applyFont="1" applyFill="1" applyAlignment="1">
      <alignment horizontal="left"/>
    </xf>
    <xf numFmtId="165" fontId="4" fillId="11" borderId="0" xfId="0" applyNumberFormat="1" applyFont="1" applyFill="1" applyAlignment="1">
      <alignment horizontal="right"/>
    </xf>
    <xf numFmtId="4" fontId="4" fillId="11" borderId="0" xfId="0" applyNumberFormat="1" applyFont="1" applyFill="1"/>
    <xf numFmtId="0" fontId="4" fillId="11" borderId="0" xfId="0" applyFont="1" applyFill="1"/>
    <xf numFmtId="165" fontId="0" fillId="0" borderId="0" xfId="0" applyNumberForma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4" fillId="11" borderId="0" xfId="0" applyFont="1" applyFill="1" applyAlignment="1">
      <alignment wrapText="1"/>
    </xf>
    <xf numFmtId="165" fontId="4" fillId="11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7" fillId="11" borderId="0" xfId="0" applyFont="1" applyFill="1" applyAlignment="1">
      <alignment wrapText="1"/>
    </xf>
    <xf numFmtId="165" fontId="7" fillId="11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4" fontId="3" fillId="0" borderId="0" xfId="0" applyNumberFormat="1" applyFont="1"/>
    <xf numFmtId="0" fontId="6" fillId="9" borderId="0" xfId="0" applyFont="1" applyFill="1" applyAlignment="1">
      <alignment wrapText="1"/>
    </xf>
    <xf numFmtId="0" fontId="9" fillId="11" borderId="0" xfId="0" applyFont="1" applyFill="1" applyAlignment="1">
      <alignment wrapText="1"/>
    </xf>
    <xf numFmtId="165" fontId="9" fillId="11" borderId="0" xfId="0" applyNumberFormat="1" applyFont="1" applyFill="1" applyAlignment="1">
      <alignment horizontal="right" wrapText="1"/>
    </xf>
    <xf numFmtId="4" fontId="9" fillId="11" borderId="0" xfId="0" applyNumberFormat="1" applyFont="1" applyFill="1"/>
    <xf numFmtId="0" fontId="28" fillId="9" borderId="3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 wrapText="1"/>
    </xf>
    <xf numFmtId="4" fontId="28" fillId="9" borderId="4" xfId="0" applyNumberFormat="1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wrapText="1"/>
    </xf>
    <xf numFmtId="4" fontId="6" fillId="9" borderId="9" xfId="0" applyNumberFormat="1" applyFont="1" applyFill="1" applyBorder="1" applyAlignment="1">
      <alignment wrapText="1"/>
    </xf>
    <xf numFmtId="0" fontId="6" fillId="0" borderId="8" xfId="0" applyFont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4" fontId="7" fillId="9" borderId="9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horizontal="center"/>
    </xf>
    <xf numFmtId="4" fontId="7" fillId="2" borderId="9" xfId="0" applyNumberFormat="1" applyFont="1" applyFill="1" applyBorder="1" applyAlignment="1">
      <alignment wrapText="1"/>
    </xf>
    <xf numFmtId="0" fontId="4" fillId="11" borderId="8" xfId="0" applyFont="1" applyFill="1" applyBorder="1" applyAlignment="1">
      <alignment horizontal="center"/>
    </xf>
    <xf numFmtId="4" fontId="4" fillId="11" borderId="9" xfId="0" applyNumberFormat="1" applyFont="1" applyFill="1" applyBorder="1" applyAlignment="1">
      <alignment wrapText="1"/>
    </xf>
    <xf numFmtId="0" fontId="0" fillId="0" borderId="8" xfId="0" applyBorder="1" applyAlignment="1">
      <alignment horizontal="center"/>
    </xf>
    <xf numFmtId="0" fontId="7" fillId="11" borderId="8" xfId="0" applyFont="1" applyFill="1" applyBorder="1" applyAlignment="1">
      <alignment horizontal="center"/>
    </xf>
    <xf numFmtId="4" fontId="10" fillId="11" borderId="9" xfId="0" applyNumberFormat="1" applyFont="1" applyFill="1" applyBorder="1" applyAlignment="1">
      <alignment wrapText="1"/>
    </xf>
    <xf numFmtId="4" fontId="1" fillId="0" borderId="9" xfId="0" applyNumberFormat="1" applyFont="1" applyBorder="1" applyAlignment="1">
      <alignment wrapText="1"/>
    </xf>
    <xf numFmtId="0" fontId="9" fillId="11" borderId="8" xfId="0" applyFont="1" applyFill="1" applyBorder="1" applyAlignment="1">
      <alignment horizontal="center"/>
    </xf>
    <xf numFmtId="4" fontId="9" fillId="11" borderId="9" xfId="0" applyNumberFormat="1" applyFont="1" applyFill="1" applyBorder="1" applyAlignment="1">
      <alignment wrapText="1"/>
    </xf>
    <xf numFmtId="0" fontId="9" fillId="11" borderId="5" xfId="0" applyFont="1" applyFill="1" applyBorder="1" applyAlignment="1">
      <alignment horizontal="center"/>
    </xf>
    <xf numFmtId="0" fontId="9" fillId="11" borderId="6" xfId="0" applyFont="1" applyFill="1" applyBorder="1" applyAlignment="1">
      <alignment wrapText="1"/>
    </xf>
    <xf numFmtId="165" fontId="9" fillId="11" borderId="6" xfId="0" applyNumberFormat="1" applyFont="1" applyFill="1" applyBorder="1" applyAlignment="1">
      <alignment horizontal="right" wrapText="1"/>
    </xf>
    <xf numFmtId="4" fontId="9" fillId="11" borderId="6" xfId="0" applyNumberFormat="1" applyFont="1" applyFill="1" applyBorder="1"/>
    <xf numFmtId="4" fontId="9" fillId="11" borderId="7" xfId="0" applyNumberFormat="1" applyFont="1" applyFill="1" applyBorder="1" applyAlignment="1">
      <alignment wrapText="1"/>
    </xf>
    <xf numFmtId="0" fontId="13" fillId="0" borderId="0" xfId="1" applyFont="1" applyAlignment="1">
      <alignment horizontal="center"/>
    </xf>
    <xf numFmtId="165" fontId="13" fillId="0" borderId="0" xfId="1" applyNumberFormat="1" applyFont="1" applyAlignment="1">
      <alignment horizontal="right"/>
    </xf>
    <xf numFmtId="4" fontId="13" fillId="0" borderId="0" xfId="1" applyNumberFormat="1" applyFont="1" applyAlignment="1">
      <alignment horizontal="center"/>
    </xf>
    <xf numFmtId="0" fontId="25" fillId="9" borderId="0" xfId="1" applyFont="1" applyFill="1" applyAlignment="1">
      <alignment horizontal="center" wrapText="1"/>
    </xf>
    <xf numFmtId="165" fontId="19" fillId="9" borderId="0" xfId="1" applyNumberFormat="1" applyFont="1" applyFill="1" applyAlignment="1">
      <alignment horizontal="right" wrapText="1"/>
    </xf>
    <xf numFmtId="4" fontId="19" fillId="9" borderId="0" xfId="1" applyNumberFormat="1" applyFont="1" applyFill="1" applyAlignment="1">
      <alignment horizontal="right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right" wrapText="1"/>
    </xf>
    <xf numFmtId="4" fontId="6" fillId="0" borderId="0" xfId="1" applyNumberFormat="1" applyFont="1" applyAlignment="1">
      <alignment horizontal="right"/>
    </xf>
    <xf numFmtId="0" fontId="2" fillId="0" borderId="0" xfId="1" applyAlignment="1">
      <alignment wrapText="1"/>
    </xf>
    <xf numFmtId="165" fontId="2" fillId="0" borderId="0" xfId="1" applyNumberFormat="1" applyAlignment="1">
      <alignment horizontal="right" wrapText="1"/>
    </xf>
    <xf numFmtId="4" fontId="2" fillId="0" borderId="0" xfId="1" applyNumberFormat="1" applyAlignment="1">
      <alignment horizontal="right"/>
    </xf>
    <xf numFmtId="0" fontId="4" fillId="11" borderId="0" xfId="1" applyFont="1" applyFill="1" applyAlignment="1">
      <alignment horizontal="left" wrapText="1"/>
    </xf>
    <xf numFmtId="165" fontId="4" fillId="11" borderId="0" xfId="1" applyNumberFormat="1" applyFont="1" applyFill="1" applyAlignment="1">
      <alignment horizontal="right" wrapText="1"/>
    </xf>
    <xf numFmtId="4" fontId="4" fillId="11" borderId="0" xfId="1" applyNumberFormat="1" applyFont="1" applyFill="1" applyAlignment="1">
      <alignment horizontal="right"/>
    </xf>
    <xf numFmtId="0" fontId="7" fillId="11" borderId="0" xfId="1" applyFont="1" applyFill="1" applyAlignment="1">
      <alignment wrapText="1"/>
    </xf>
    <xf numFmtId="165" fontId="7" fillId="11" borderId="0" xfId="1" applyNumberFormat="1" applyFont="1" applyFill="1" applyAlignment="1">
      <alignment horizontal="right" wrapText="1"/>
    </xf>
    <xf numFmtId="4" fontId="7" fillId="11" borderId="0" xfId="1" applyNumberFormat="1" applyFont="1" applyFill="1" applyAlignment="1">
      <alignment horizontal="right"/>
    </xf>
    <xf numFmtId="0" fontId="4" fillId="11" borderId="0" xfId="1" applyFont="1" applyFill="1" applyAlignment="1">
      <alignment wrapText="1"/>
    </xf>
    <xf numFmtId="0" fontId="4" fillId="10" borderId="0" xfId="1" applyFont="1" applyFill="1" applyAlignment="1">
      <alignment wrapText="1"/>
    </xf>
    <xf numFmtId="165" fontId="4" fillId="10" borderId="0" xfId="1" applyNumberFormat="1" applyFont="1" applyFill="1" applyAlignment="1">
      <alignment horizontal="right" wrapText="1"/>
    </xf>
    <xf numFmtId="4" fontId="4" fillId="10" borderId="0" xfId="1" applyNumberFormat="1" applyFont="1" applyFill="1" applyAlignment="1">
      <alignment horizontal="right" wrapText="1"/>
    </xf>
    <xf numFmtId="0" fontId="8" fillId="0" borderId="0" xfId="1" applyFont="1" applyAlignment="1">
      <alignment wrapText="1"/>
    </xf>
    <xf numFmtId="165" fontId="8" fillId="0" borderId="0" xfId="1" applyNumberFormat="1" applyFont="1" applyAlignment="1">
      <alignment horizontal="right" wrapText="1"/>
    </xf>
    <xf numFmtId="4" fontId="8" fillId="0" borderId="0" xfId="1" applyNumberFormat="1" applyFont="1" applyAlignment="1">
      <alignment horizontal="right" wrapText="1"/>
    </xf>
    <xf numFmtId="0" fontId="8" fillId="2" borderId="0" xfId="1" applyFont="1" applyFill="1" applyAlignment="1">
      <alignment wrapText="1"/>
    </xf>
    <xf numFmtId="165" fontId="8" fillId="2" borderId="0" xfId="1" applyNumberFormat="1" applyFont="1" applyFill="1" applyAlignment="1">
      <alignment horizontal="right" wrapText="1"/>
    </xf>
    <xf numFmtId="4" fontId="8" fillId="2" borderId="0" xfId="1" applyNumberFormat="1" applyFont="1" applyFill="1" applyAlignment="1">
      <alignment horizontal="right" wrapText="1"/>
    </xf>
    <xf numFmtId="0" fontId="6" fillId="0" borderId="0" xfId="1" applyFont="1" applyAlignment="1">
      <alignment wrapText="1"/>
    </xf>
    <xf numFmtId="165" fontId="6" fillId="0" borderId="0" xfId="1" applyNumberFormat="1" applyFont="1" applyAlignment="1">
      <alignment horizontal="right" wrapText="1"/>
    </xf>
    <xf numFmtId="4" fontId="6" fillId="0" borderId="0" xfId="1" applyNumberFormat="1" applyFont="1" applyAlignment="1">
      <alignment horizontal="right" wrapText="1"/>
    </xf>
    <xf numFmtId="0" fontId="7" fillId="10" borderId="0" xfId="1" applyFont="1" applyFill="1" applyAlignment="1">
      <alignment wrapText="1"/>
    </xf>
    <xf numFmtId="165" fontId="7" fillId="10" borderId="0" xfId="1" applyNumberFormat="1" applyFont="1" applyFill="1" applyAlignment="1">
      <alignment horizontal="right" wrapText="1"/>
    </xf>
    <xf numFmtId="4" fontId="7" fillId="10" borderId="0" xfId="1" applyNumberFormat="1" applyFont="1" applyFill="1" applyAlignment="1">
      <alignment horizontal="right" wrapText="1"/>
    </xf>
    <xf numFmtId="0" fontId="13" fillId="0" borderId="8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25" fillId="9" borderId="8" xfId="1" applyFont="1" applyFill="1" applyBorder="1" applyAlignment="1">
      <alignment horizontal="center"/>
    </xf>
    <xf numFmtId="4" fontId="19" fillId="9" borderId="9" xfId="1" applyNumberFormat="1" applyFont="1" applyFill="1" applyBorder="1"/>
    <xf numFmtId="0" fontId="3" fillId="0" borderId="8" xfId="1" applyFont="1" applyBorder="1" applyAlignment="1">
      <alignment horizontal="center"/>
    </xf>
    <xf numFmtId="4" fontId="7" fillId="0" borderId="9" xfId="1" applyNumberFormat="1" applyFont="1" applyBorder="1"/>
    <xf numFmtId="0" fontId="2" fillId="0" borderId="8" xfId="1" applyBorder="1" applyAlignment="1">
      <alignment horizontal="center"/>
    </xf>
    <xf numFmtId="4" fontId="7" fillId="11" borderId="9" xfId="1" applyNumberFormat="1" applyFont="1" applyFill="1" applyBorder="1"/>
    <xf numFmtId="0" fontId="7" fillId="11" borderId="8" xfId="1" applyFont="1" applyFill="1" applyBorder="1" applyAlignment="1">
      <alignment horizontal="center"/>
    </xf>
    <xf numFmtId="0" fontId="4" fillId="11" borderId="8" xfId="1" applyFont="1" applyFill="1" applyBorder="1" applyAlignment="1">
      <alignment horizontal="center"/>
    </xf>
    <xf numFmtId="0" fontId="4" fillId="10" borderId="8" xfId="1" applyFont="1" applyFill="1" applyBorder="1" applyAlignment="1">
      <alignment horizontal="center"/>
    </xf>
    <xf numFmtId="4" fontId="7" fillId="10" borderId="9" xfId="1" applyNumberFormat="1" applyFont="1" applyFill="1" applyBorder="1"/>
    <xf numFmtId="0" fontId="8" fillId="0" borderId="8" xfId="1" applyFont="1" applyBorder="1" applyAlignment="1">
      <alignment horizontal="center"/>
    </xf>
    <xf numFmtId="4" fontId="8" fillId="0" borderId="9" xfId="1" applyNumberFormat="1" applyFont="1" applyBorder="1"/>
    <xf numFmtId="4" fontId="4" fillId="10" borderId="9" xfId="1" applyNumberFormat="1" applyFont="1" applyFill="1" applyBorder="1"/>
    <xf numFmtId="0" fontId="8" fillId="2" borderId="8" xfId="1" applyFont="1" applyFill="1" applyBorder="1" applyAlignment="1">
      <alignment horizontal="center"/>
    </xf>
    <xf numFmtId="4" fontId="8" fillId="2" borderId="9" xfId="1" applyNumberFormat="1" applyFont="1" applyFill="1" applyBorder="1"/>
    <xf numFmtId="4" fontId="13" fillId="0" borderId="9" xfId="1" applyNumberFormat="1" applyFont="1" applyBorder="1"/>
    <xf numFmtId="0" fontId="6" fillId="0" borderId="8" xfId="1" applyFont="1" applyBorder="1" applyAlignment="1">
      <alignment horizontal="center"/>
    </xf>
    <xf numFmtId="0" fontId="7" fillId="10" borderId="8" xfId="1" applyFont="1" applyFill="1" applyBorder="1" applyAlignment="1">
      <alignment horizontal="center"/>
    </xf>
    <xf numFmtId="0" fontId="7" fillId="10" borderId="5" xfId="1" applyFont="1" applyFill="1" applyBorder="1" applyAlignment="1">
      <alignment horizontal="center"/>
    </xf>
    <xf numFmtId="0" fontId="7" fillId="10" borderId="6" xfId="1" applyFont="1" applyFill="1" applyBorder="1" applyAlignment="1">
      <alignment wrapText="1"/>
    </xf>
    <xf numFmtId="165" fontId="7" fillId="10" borderId="6" xfId="1" applyNumberFormat="1" applyFont="1" applyFill="1" applyBorder="1" applyAlignment="1">
      <alignment horizontal="right" wrapText="1"/>
    </xf>
    <xf numFmtId="4" fontId="7" fillId="10" borderId="6" xfId="1" applyNumberFormat="1" applyFont="1" applyFill="1" applyBorder="1" applyAlignment="1">
      <alignment horizontal="right" wrapText="1"/>
    </xf>
    <xf numFmtId="4" fontId="7" fillId="10" borderId="7" xfId="1" applyNumberFormat="1" applyFont="1" applyFill="1" applyBorder="1"/>
    <xf numFmtId="0" fontId="6" fillId="7" borderId="8" xfId="0" applyFont="1" applyFill="1" applyBorder="1" applyAlignment="1">
      <alignment horizontal="center"/>
    </xf>
    <xf numFmtId="4" fontId="6" fillId="7" borderId="9" xfId="0" applyNumberFormat="1" applyFont="1" applyFill="1" applyBorder="1"/>
    <xf numFmtId="0" fontId="4" fillId="11" borderId="5" xfId="0" applyFont="1" applyFill="1" applyBorder="1" applyAlignment="1">
      <alignment horizontal="center"/>
    </xf>
    <xf numFmtId="0" fontId="7" fillId="11" borderId="6" xfId="0" applyFont="1" applyFill="1" applyBorder="1" applyAlignment="1">
      <alignment wrapText="1"/>
    </xf>
    <xf numFmtId="4" fontId="7" fillId="11" borderId="6" xfId="0" applyNumberFormat="1" applyFont="1" applyFill="1" applyBorder="1" applyAlignment="1">
      <alignment horizontal="right"/>
    </xf>
    <xf numFmtId="4" fontId="7" fillId="11" borderId="6" xfId="0" applyNumberFormat="1" applyFont="1" applyFill="1" applyBorder="1"/>
    <xf numFmtId="4" fontId="7" fillId="11" borderId="7" xfId="0" applyNumberFormat="1" applyFont="1" applyFill="1" applyBorder="1" applyAlignment="1">
      <alignment horizontal="right"/>
    </xf>
    <xf numFmtId="4" fontId="19" fillId="7" borderId="9" xfId="1" applyNumberFormat="1" applyFont="1" applyFill="1" applyBorder="1"/>
    <xf numFmtId="0" fontId="6" fillId="7" borderId="8" xfId="1" applyFont="1" applyFill="1" applyBorder="1" applyAlignment="1">
      <alignment horizontal="center"/>
    </xf>
    <xf numFmtId="0" fontId="6" fillId="7" borderId="0" xfId="1" applyFont="1" applyFill="1" applyAlignment="1">
      <alignment wrapText="1"/>
    </xf>
    <xf numFmtId="165" fontId="6" fillId="7" borderId="0" xfId="1" applyNumberFormat="1" applyFont="1" applyFill="1" applyAlignment="1">
      <alignment horizontal="right" wrapText="1"/>
    </xf>
    <xf numFmtId="0" fontId="26" fillId="5" borderId="2" xfId="1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165" fontId="28" fillId="5" borderId="3" xfId="1" applyNumberFormat="1" applyFont="1" applyFill="1" applyBorder="1" applyAlignment="1">
      <alignment horizontal="right" vertical="center"/>
    </xf>
    <xf numFmtId="4" fontId="28" fillId="5" borderId="3" xfId="1" applyNumberFormat="1" applyFont="1" applyFill="1" applyBorder="1" applyAlignment="1">
      <alignment horizontal="center" vertical="center" wrapText="1"/>
    </xf>
    <xf numFmtId="0" fontId="28" fillId="5" borderId="4" xfId="1" applyFont="1" applyFill="1" applyBorder="1" applyAlignment="1">
      <alignment horizontal="center" vertical="center" wrapText="1"/>
    </xf>
    <xf numFmtId="4" fontId="6" fillId="7" borderId="0" xfId="1" applyNumberFormat="1" applyFont="1" applyFill="1" applyAlignment="1">
      <alignment horizontal="right"/>
    </xf>
    <xf numFmtId="0" fontId="6" fillId="9" borderId="8" xfId="1" applyFont="1" applyFill="1" applyBorder="1" applyAlignment="1">
      <alignment horizontal="center"/>
    </xf>
    <xf numFmtId="0" fontId="6" fillId="9" borderId="0" xfId="1" applyFont="1" applyFill="1" applyAlignment="1">
      <alignment wrapText="1"/>
    </xf>
    <xf numFmtId="165" fontId="6" fillId="9" borderId="0" xfId="1" applyNumberFormat="1" applyFont="1" applyFill="1" applyAlignment="1">
      <alignment horizontal="right" wrapText="1"/>
    </xf>
    <xf numFmtId="4" fontId="4" fillId="9" borderId="0" xfId="1" applyNumberFormat="1" applyFont="1" applyFill="1" applyAlignment="1">
      <alignment horizontal="right" wrapText="1"/>
    </xf>
    <xf numFmtId="4" fontId="4" fillId="9" borderId="9" xfId="1" applyNumberFormat="1" applyFont="1" applyFill="1" applyBorder="1"/>
    <xf numFmtId="0" fontId="39" fillId="9" borderId="2" xfId="0" applyFont="1" applyFill="1" applyBorder="1" applyAlignment="1">
      <alignment horizontal="center"/>
    </xf>
    <xf numFmtId="0" fontId="39" fillId="9" borderId="3" xfId="0" applyFont="1" applyFill="1" applyBorder="1" applyAlignment="1">
      <alignment horizontal="center"/>
    </xf>
    <xf numFmtId="0" fontId="39" fillId="9" borderId="4" xfId="0" applyFont="1" applyFill="1" applyBorder="1" applyAlignment="1">
      <alignment horizontal="center"/>
    </xf>
    <xf numFmtId="0" fontId="39" fillId="16" borderId="8" xfId="0" applyFont="1" applyFill="1" applyBorder="1" applyAlignment="1">
      <alignment wrapText="1"/>
    </xf>
    <xf numFmtId="167" fontId="40" fillId="16" borderId="0" xfId="0" applyNumberFormat="1" applyFont="1" applyFill="1"/>
    <xf numFmtId="167" fontId="40" fillId="16" borderId="9" xfId="0" applyNumberFormat="1" applyFont="1" applyFill="1" applyBorder="1"/>
    <xf numFmtId="0" fontId="11" fillId="0" borderId="8" xfId="0" applyFont="1" applyBorder="1"/>
    <xf numFmtId="0" fontId="42" fillId="0" borderId="0" xfId="0" applyFont="1"/>
    <xf numFmtId="0" fontId="43" fillId="0" borderId="8" xfId="0" applyFont="1" applyBorder="1"/>
    <xf numFmtId="0" fontId="43" fillId="0" borderId="0" xfId="0" applyFont="1"/>
    <xf numFmtId="165" fontId="43" fillId="0" borderId="0" xfId="0" applyNumberFormat="1" applyFont="1" applyAlignment="1">
      <alignment horizontal="right"/>
    </xf>
    <xf numFmtId="0" fontId="43" fillId="0" borderId="9" xfId="0" applyFont="1" applyBorder="1"/>
    <xf numFmtId="165" fontId="10" fillId="7" borderId="0" xfId="0" applyNumberFormat="1" applyFont="1" applyFill="1" applyAlignment="1">
      <alignment horizontal="right"/>
    </xf>
    <xf numFmtId="0" fontId="7" fillId="8" borderId="0" xfId="1" applyFont="1" applyFill="1" applyAlignment="1">
      <alignment horizontal="center"/>
    </xf>
    <xf numFmtId="0" fontId="7" fillId="8" borderId="0" xfId="1" applyFont="1" applyFill="1" applyAlignment="1">
      <alignment wrapText="1"/>
    </xf>
    <xf numFmtId="165" fontId="7" fillId="8" borderId="0" xfId="1" applyNumberFormat="1" applyFont="1" applyFill="1" applyAlignment="1">
      <alignment horizontal="right" wrapText="1"/>
    </xf>
    <xf numFmtId="4" fontId="7" fillId="8" borderId="0" xfId="1" applyNumberFormat="1" applyFont="1" applyFill="1" applyAlignment="1">
      <alignment horizontal="right" wrapText="1"/>
    </xf>
    <xf numFmtId="4" fontId="7" fillId="8" borderId="0" xfId="1" applyNumberFormat="1" applyFont="1" applyFill="1"/>
    <xf numFmtId="0" fontId="4" fillId="12" borderId="8" xfId="0" applyFont="1" applyFill="1" applyBorder="1" applyAlignment="1">
      <alignment horizontal="left" vertical="center" wrapText="1"/>
    </xf>
    <xf numFmtId="0" fontId="4" fillId="12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vertical="center" wrapText="1"/>
    </xf>
    <xf numFmtId="4" fontId="4" fillId="12" borderId="0" xfId="0" applyNumberFormat="1" applyFont="1" applyFill="1" applyAlignment="1">
      <alignment vertical="center"/>
    </xf>
    <xf numFmtId="4" fontId="4" fillId="12" borderId="9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horizontal="left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0" xfId="0" applyFont="1" applyFill="1" applyAlignment="1">
      <alignment vertical="center" wrapText="1"/>
    </xf>
    <xf numFmtId="4" fontId="4" fillId="14" borderId="0" xfId="0" applyNumberFormat="1" applyFont="1" applyFill="1" applyAlignment="1">
      <alignment vertical="center"/>
    </xf>
    <xf numFmtId="4" fontId="4" fillId="14" borderId="9" xfId="0" applyNumberFormat="1" applyFont="1" applyFill="1" applyBorder="1" applyAlignment="1">
      <alignment vertical="center"/>
    </xf>
    <xf numFmtId="4" fontId="10" fillId="12" borderId="0" xfId="0" applyNumberFormat="1" applyFont="1" applyFill="1" applyAlignment="1">
      <alignment vertical="center"/>
    </xf>
    <xf numFmtId="4" fontId="10" fillId="12" borderId="9" xfId="0" applyNumberFormat="1" applyFont="1" applyFill="1" applyBorder="1" applyAlignment="1">
      <alignment vertical="center"/>
    </xf>
    <xf numFmtId="165" fontId="10" fillId="7" borderId="0" xfId="0" applyNumberFormat="1" applyFont="1" applyFill="1"/>
    <xf numFmtId="165" fontId="10" fillId="7" borderId="9" xfId="0" applyNumberFormat="1" applyFont="1" applyFill="1" applyBorder="1"/>
    <xf numFmtId="165" fontId="11" fillId="0" borderId="9" xfId="0" applyNumberFormat="1" applyFont="1" applyBorder="1"/>
    <xf numFmtId="0" fontId="17" fillId="9" borderId="2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165" fontId="17" fillId="9" borderId="3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/>
    </xf>
    <xf numFmtId="165" fontId="4" fillId="10" borderId="0" xfId="1" applyNumberFormat="1" applyFont="1" applyFill="1" applyAlignment="1">
      <alignment horizontal="right" vertical="center" wrapText="1"/>
    </xf>
    <xf numFmtId="4" fontId="4" fillId="10" borderId="0" xfId="1" applyNumberFormat="1" applyFont="1" applyFill="1" applyAlignment="1">
      <alignment horizontal="right" vertical="center" wrapText="1"/>
    </xf>
    <xf numFmtId="4" fontId="7" fillId="10" borderId="9" xfId="1" applyNumberFormat="1" applyFont="1" applyFill="1" applyBorder="1" applyAlignment="1">
      <alignment vertical="center"/>
    </xf>
    <xf numFmtId="0" fontId="28" fillId="9" borderId="2" xfId="0" applyFont="1" applyFill="1" applyBorder="1" applyAlignment="1">
      <alignment horizontal="center" vertical="center"/>
    </xf>
    <xf numFmtId="4" fontId="28" fillId="9" borderId="3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4" fontId="43" fillId="0" borderId="0" xfId="0" applyNumberFormat="1" applyFont="1"/>
    <xf numFmtId="4" fontId="43" fillId="0" borderId="9" xfId="0" applyNumberFormat="1" applyFont="1" applyBorder="1"/>
    <xf numFmtId="0" fontId="43" fillId="3" borderId="8" xfId="0" applyFont="1" applyFill="1" applyBorder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28" fillId="3" borderId="0" xfId="0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vertical="center"/>
    </xf>
    <xf numFmtId="4" fontId="4" fillId="3" borderId="9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4" fontId="4" fillId="6" borderId="0" xfId="0" applyNumberFormat="1" applyFont="1" applyFill="1" applyAlignment="1">
      <alignment vertical="center" wrapText="1"/>
    </xf>
    <xf numFmtId="4" fontId="4" fillId="6" borderId="9" xfId="0" applyNumberFormat="1" applyFont="1" applyFill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4" fillId="9" borderId="8" xfId="0" applyFont="1" applyFill="1" applyBorder="1" applyAlignment="1">
      <alignment horizontal="left" wrapText="1"/>
    </xf>
    <xf numFmtId="0" fontId="4" fillId="9" borderId="0" xfId="0" applyFont="1" applyFill="1" applyAlignment="1">
      <alignment horizontal="center" wrapText="1"/>
    </xf>
    <xf numFmtId="0" fontId="4" fillId="9" borderId="0" xfId="0" applyFont="1" applyFill="1" applyAlignment="1">
      <alignment wrapText="1"/>
    </xf>
    <xf numFmtId="4" fontId="4" fillId="9" borderId="0" xfId="0" applyNumberFormat="1" applyFont="1" applyFill="1"/>
    <xf numFmtId="4" fontId="10" fillId="9" borderId="0" xfId="0" applyNumberFormat="1" applyFont="1" applyFill="1"/>
    <xf numFmtId="4" fontId="4" fillId="9" borderId="9" xfId="0" applyNumberFormat="1" applyFont="1" applyFill="1" applyBorder="1"/>
    <xf numFmtId="0" fontId="28" fillId="7" borderId="8" xfId="0" applyFont="1" applyFill="1" applyBorder="1" applyAlignment="1">
      <alignment horizontal="center" wrapText="1"/>
    </xf>
    <xf numFmtId="49" fontId="28" fillId="7" borderId="0" xfId="0" applyNumberFormat="1" applyFont="1" applyFill="1" applyAlignment="1">
      <alignment horizontal="center" wrapText="1"/>
    </xf>
    <xf numFmtId="0" fontId="28" fillId="7" borderId="0" xfId="0" applyFont="1" applyFill="1" applyAlignment="1">
      <alignment wrapText="1"/>
    </xf>
    <xf numFmtId="4" fontId="28" fillId="7" borderId="0" xfId="0" applyNumberFormat="1" applyFont="1" applyFill="1"/>
    <xf numFmtId="4" fontId="44" fillId="7" borderId="0" xfId="0" applyNumberFormat="1" applyFont="1" applyFill="1"/>
    <xf numFmtId="4" fontId="28" fillId="7" borderId="9" xfId="0" applyNumberFormat="1" applyFont="1" applyFill="1" applyBorder="1"/>
    <xf numFmtId="0" fontId="28" fillId="11" borderId="8" xfId="0" applyFont="1" applyFill="1" applyBorder="1" applyAlignment="1">
      <alignment horizontal="center" wrapText="1"/>
    </xf>
    <xf numFmtId="49" fontId="28" fillId="11" borderId="0" xfId="0" applyNumberFormat="1" applyFont="1" applyFill="1" applyAlignment="1">
      <alignment horizontal="center" wrapText="1"/>
    </xf>
    <xf numFmtId="0" fontId="28" fillId="11" borderId="0" xfId="0" applyFont="1" applyFill="1" applyAlignment="1">
      <alignment wrapText="1"/>
    </xf>
    <xf numFmtId="4" fontId="28" fillId="11" borderId="0" xfId="0" applyNumberFormat="1" applyFont="1" applyFill="1"/>
    <xf numFmtId="4" fontId="44" fillId="11" borderId="0" xfId="0" applyNumberFormat="1" applyFont="1" applyFill="1"/>
    <xf numFmtId="4" fontId="28" fillId="11" borderId="9" xfId="0" applyNumberFormat="1" applyFont="1" applyFill="1" applyBorder="1"/>
    <xf numFmtId="0" fontId="4" fillId="8" borderId="8" xfId="0" applyFont="1" applyFill="1" applyBorder="1" applyAlignment="1">
      <alignment horizontal="center" wrapText="1"/>
    </xf>
    <xf numFmtId="49" fontId="4" fillId="9" borderId="8" xfId="0" applyNumberFormat="1" applyFont="1" applyFill="1" applyBorder="1" applyAlignment="1">
      <alignment horizontal="left" wrapText="1"/>
    </xf>
    <xf numFmtId="49" fontId="28" fillId="7" borderId="8" xfId="0" applyNumberFormat="1" applyFont="1" applyFill="1" applyBorder="1" applyAlignment="1">
      <alignment horizontal="center" wrapText="1"/>
    </xf>
    <xf numFmtId="49" fontId="28" fillId="11" borderId="8" xfId="0" applyNumberFormat="1" applyFont="1" applyFill="1" applyBorder="1" applyAlignment="1">
      <alignment horizontal="center" wrapText="1"/>
    </xf>
    <xf numFmtId="49" fontId="43" fillId="0" borderId="8" xfId="0" applyNumberFormat="1" applyFont="1" applyBorder="1" applyAlignment="1">
      <alignment horizontal="left" wrapText="1"/>
    </xf>
    <xf numFmtId="0" fontId="43" fillId="0" borderId="0" xfId="0" applyFont="1" applyAlignment="1">
      <alignment horizontal="center" wrapText="1"/>
    </xf>
    <xf numFmtId="0" fontId="43" fillId="0" borderId="0" xfId="0" applyFont="1" applyAlignment="1">
      <alignment wrapText="1"/>
    </xf>
    <xf numFmtId="49" fontId="4" fillId="0" borderId="8" xfId="0" applyNumberFormat="1" applyFont="1" applyBorder="1" applyAlignment="1">
      <alignment horizontal="left" wrapText="1"/>
    </xf>
    <xf numFmtId="49" fontId="43" fillId="0" borderId="8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4" fontId="10" fillId="0" borderId="0" xfId="0" applyNumberFormat="1" applyFont="1"/>
    <xf numFmtId="4" fontId="10" fillId="0" borderId="9" xfId="0" applyNumberFormat="1" applyFont="1" applyBorder="1"/>
    <xf numFmtId="4" fontId="10" fillId="9" borderId="9" xfId="0" applyNumberFormat="1" applyFont="1" applyFill="1" applyBorder="1"/>
    <xf numFmtId="4" fontId="44" fillId="7" borderId="9" xfId="0" applyNumberFormat="1" applyFont="1" applyFill="1" applyBorder="1"/>
    <xf numFmtId="4" fontId="44" fillId="11" borderId="9" xfId="0" applyNumberFormat="1" applyFont="1" applyFill="1" applyBorder="1"/>
    <xf numFmtId="0" fontId="16" fillId="0" borderId="8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49" fontId="4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>
      <alignment vertical="center" wrapText="1" shrinkToFit="1"/>
    </xf>
    <xf numFmtId="4" fontId="4" fillId="6" borderId="0" xfId="0" applyNumberFormat="1" applyFont="1" applyFill="1" applyAlignment="1">
      <alignment vertical="center"/>
    </xf>
    <xf numFmtId="4" fontId="4" fillId="6" borderId="9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 shrinkToFit="1"/>
    </xf>
    <xf numFmtId="0" fontId="43" fillId="0" borderId="8" xfId="0" applyFont="1" applyBorder="1" applyAlignment="1">
      <alignment wrapText="1"/>
    </xf>
    <xf numFmtId="0" fontId="44" fillId="11" borderId="8" xfId="0" applyFont="1" applyFill="1" applyBorder="1" applyAlignment="1">
      <alignment horizontal="center" wrapText="1"/>
    </xf>
    <xf numFmtId="0" fontId="44" fillId="11" borderId="0" xfId="0" applyFont="1" applyFill="1" applyAlignment="1">
      <alignment horizontal="center" wrapText="1"/>
    </xf>
    <xf numFmtId="0" fontId="44" fillId="11" borderId="0" xfId="0" applyFont="1" applyFill="1" applyAlignment="1">
      <alignment wrapText="1"/>
    </xf>
    <xf numFmtId="0" fontId="44" fillId="8" borderId="8" xfId="0" applyFont="1" applyFill="1" applyBorder="1" applyAlignment="1">
      <alignment horizontal="left" wrapText="1"/>
    </xf>
    <xf numFmtId="0" fontId="44" fillId="8" borderId="0" xfId="0" applyFont="1" applyFill="1" applyAlignment="1">
      <alignment horizontal="center" wrapText="1"/>
    </xf>
    <xf numFmtId="0" fontId="44" fillId="8" borderId="0" xfId="0" applyFont="1" applyFill="1" applyAlignment="1">
      <alignment wrapText="1"/>
    </xf>
    <xf numFmtId="4" fontId="44" fillId="8" borderId="0" xfId="0" applyNumberFormat="1" applyFont="1" applyFill="1"/>
    <xf numFmtId="4" fontId="44" fillId="8" borderId="9" xfId="0" applyNumberFormat="1" applyFont="1" applyFill="1" applyBorder="1"/>
    <xf numFmtId="0" fontId="43" fillId="0" borderId="8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49" fontId="4" fillId="9" borderId="8" xfId="0" applyNumberFormat="1" applyFont="1" applyFill="1" applyBorder="1" applyAlignment="1">
      <alignment horizontal="left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wrapText="1"/>
    </xf>
    <xf numFmtId="4" fontId="10" fillId="9" borderId="0" xfId="0" applyNumberFormat="1" applyFont="1" applyFill="1" applyAlignment="1">
      <alignment wrapText="1"/>
    </xf>
    <xf numFmtId="4" fontId="10" fillId="9" borderId="9" xfId="0" applyNumberFormat="1" applyFont="1" applyFill="1" applyBorder="1" applyAlignment="1">
      <alignment wrapText="1"/>
    </xf>
    <xf numFmtId="49" fontId="44" fillId="7" borderId="0" xfId="0" applyNumberFormat="1" applyFont="1" applyFill="1" applyAlignment="1">
      <alignment horizontal="center" wrapText="1"/>
    </xf>
    <xf numFmtId="0" fontId="44" fillId="7" borderId="0" xfId="0" applyFont="1" applyFill="1" applyAlignment="1">
      <alignment wrapText="1"/>
    </xf>
    <xf numFmtId="4" fontId="44" fillId="7" borderId="0" xfId="0" applyNumberFormat="1" applyFont="1" applyFill="1" applyAlignment="1">
      <alignment wrapText="1"/>
    </xf>
    <xf numFmtId="4" fontId="44" fillId="7" borderId="9" xfId="0" applyNumberFormat="1" applyFont="1" applyFill="1" applyBorder="1" applyAlignment="1">
      <alignment wrapText="1"/>
    </xf>
    <xf numFmtId="49" fontId="44" fillId="11" borderId="0" xfId="0" applyNumberFormat="1" applyFont="1" applyFill="1" applyAlignment="1">
      <alignment horizontal="center" wrapText="1"/>
    </xf>
    <xf numFmtId="4" fontId="44" fillId="11" borderId="0" xfId="0" applyNumberFormat="1" applyFont="1" applyFill="1" applyAlignment="1">
      <alignment wrapText="1"/>
    </xf>
    <xf numFmtId="4" fontId="44" fillId="11" borderId="9" xfId="0" applyNumberFormat="1" applyFont="1" applyFill="1" applyBorder="1" applyAlignment="1">
      <alignment wrapText="1"/>
    </xf>
    <xf numFmtId="4" fontId="43" fillId="0" borderId="0" xfId="0" applyNumberFormat="1" applyFont="1" applyAlignment="1">
      <alignment wrapText="1"/>
    </xf>
    <xf numFmtId="4" fontId="43" fillId="0" borderId="9" xfId="0" applyNumberFormat="1" applyFont="1" applyBorder="1" applyAlignment="1">
      <alignment wrapText="1"/>
    </xf>
    <xf numFmtId="4" fontId="10" fillId="0" borderId="0" xfId="0" applyNumberFormat="1" applyFont="1" applyAlignment="1">
      <alignment wrapText="1"/>
    </xf>
    <xf numFmtId="4" fontId="10" fillId="0" borderId="9" xfId="0" applyNumberFormat="1" applyFont="1" applyBorder="1" applyAlignment="1">
      <alignment wrapText="1"/>
    </xf>
    <xf numFmtId="0" fontId="10" fillId="9" borderId="0" xfId="0" applyFont="1" applyFill="1" applyAlignment="1">
      <alignment horizontal="center" wrapText="1"/>
    </xf>
    <xf numFmtId="49" fontId="28" fillId="8" borderId="8" xfId="0" applyNumberFormat="1" applyFont="1" applyFill="1" applyBorder="1" applyAlignment="1">
      <alignment horizontal="center" wrapText="1"/>
    </xf>
    <xf numFmtId="4" fontId="44" fillId="8" borderId="0" xfId="0" applyNumberFormat="1" applyFont="1" applyFill="1" applyAlignment="1">
      <alignment wrapText="1"/>
    </xf>
    <xf numFmtId="4" fontId="44" fillId="8" borderId="9" xfId="0" applyNumberFormat="1" applyFont="1" applyFill="1" applyBorder="1" applyAlignment="1">
      <alignment wrapText="1"/>
    </xf>
    <xf numFmtId="49" fontId="4" fillId="8" borderId="8" xfId="0" applyNumberFormat="1" applyFont="1" applyFill="1" applyBorder="1" applyAlignment="1">
      <alignment horizontal="center" wrapText="1"/>
    </xf>
    <xf numFmtId="0" fontId="10" fillId="8" borderId="0" xfId="0" applyFont="1" applyFill="1" applyAlignment="1">
      <alignment horizontal="center" wrapText="1"/>
    </xf>
    <xf numFmtId="0" fontId="10" fillId="8" borderId="0" xfId="0" applyFont="1" applyFill="1" applyAlignment="1">
      <alignment wrapText="1"/>
    </xf>
    <xf numFmtId="4" fontId="10" fillId="8" borderId="0" xfId="0" applyNumberFormat="1" applyFont="1" applyFill="1" applyAlignment="1">
      <alignment wrapText="1"/>
    </xf>
    <xf numFmtId="4" fontId="10" fillId="8" borderId="9" xfId="0" applyNumberFormat="1" applyFont="1" applyFill="1" applyBorder="1" applyAlignment="1">
      <alignment wrapText="1"/>
    </xf>
    <xf numFmtId="49" fontId="28" fillId="8" borderId="8" xfId="0" applyNumberFormat="1" applyFont="1" applyFill="1" applyBorder="1" applyAlignment="1">
      <alignment horizontal="left" wrapText="1"/>
    </xf>
    <xf numFmtId="4" fontId="4" fillId="9" borderId="0" xfId="0" applyNumberFormat="1" applyFont="1" applyFill="1" applyAlignment="1">
      <alignment wrapText="1"/>
    </xf>
    <xf numFmtId="4" fontId="4" fillId="9" borderId="9" xfId="0" applyNumberFormat="1" applyFont="1" applyFill="1" applyBorder="1" applyAlignment="1">
      <alignment wrapText="1"/>
    </xf>
    <xf numFmtId="49" fontId="44" fillId="7" borderId="8" xfId="0" applyNumberFormat="1" applyFont="1" applyFill="1" applyBorder="1" applyAlignment="1">
      <alignment horizontal="center" wrapText="1"/>
    </xf>
    <xf numFmtId="49" fontId="44" fillId="11" borderId="8" xfId="0" applyNumberFormat="1" applyFont="1" applyFill="1" applyBorder="1" applyAlignment="1">
      <alignment horizontal="center" wrapText="1"/>
    </xf>
    <xf numFmtId="49" fontId="44" fillId="8" borderId="8" xfId="0" applyNumberFormat="1" applyFont="1" applyFill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6" fillId="0" borderId="8" xfId="0" applyNumberFormat="1" applyFont="1" applyBorder="1" applyAlignment="1">
      <alignment horizontal="left" wrapText="1"/>
    </xf>
    <xf numFmtId="4" fontId="28" fillId="7" borderId="0" xfId="0" applyNumberFormat="1" applyFont="1" applyFill="1" applyAlignment="1">
      <alignment wrapText="1"/>
    </xf>
    <xf numFmtId="4" fontId="28" fillId="11" borderId="0" xfId="0" applyNumberFormat="1" applyFont="1" applyFill="1" applyAlignment="1">
      <alignment wrapText="1"/>
    </xf>
    <xf numFmtId="4" fontId="4" fillId="9" borderId="0" xfId="0" applyNumberFormat="1" applyFont="1" applyFill="1" applyAlignment="1">
      <alignment horizontal="right"/>
    </xf>
    <xf numFmtId="4" fontId="28" fillId="7" borderId="0" xfId="0" applyNumberFormat="1" applyFont="1" applyFill="1" applyAlignment="1">
      <alignment horizontal="right"/>
    </xf>
    <xf numFmtId="4" fontId="28" fillId="11" borderId="0" xfId="0" applyNumberFormat="1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9" fontId="4" fillId="11" borderId="8" xfId="0" applyNumberFormat="1" applyFont="1" applyFill="1" applyBorder="1" applyAlignment="1">
      <alignment horizontal="center" wrapText="1"/>
    </xf>
    <xf numFmtId="0" fontId="10" fillId="11" borderId="0" xfId="0" applyFont="1" applyFill="1" applyAlignment="1">
      <alignment horizontal="center" wrapText="1"/>
    </xf>
    <xf numFmtId="0" fontId="10" fillId="11" borderId="0" xfId="0" applyFont="1" applyFill="1" applyAlignment="1">
      <alignment wrapText="1"/>
    </xf>
    <xf numFmtId="4" fontId="10" fillId="11" borderId="0" xfId="0" applyNumberFormat="1" applyFont="1" applyFill="1" applyAlignment="1">
      <alignment wrapText="1"/>
    </xf>
    <xf numFmtId="4" fontId="10" fillId="11" borderId="0" xfId="0" applyNumberFormat="1" applyFont="1" applyFill="1"/>
    <xf numFmtId="49" fontId="28" fillId="8" borderId="0" xfId="0" applyNumberFormat="1" applyFont="1" applyFill="1" applyAlignment="1">
      <alignment horizontal="center" wrapText="1"/>
    </xf>
    <xf numFmtId="49" fontId="4" fillId="8" borderId="8" xfId="0" applyNumberFormat="1" applyFont="1" applyFill="1" applyBorder="1" applyAlignment="1">
      <alignment horizontal="left" wrapText="1"/>
    </xf>
    <xf numFmtId="49" fontId="4" fillId="8" borderId="0" xfId="0" applyNumberFormat="1" applyFont="1" applyFill="1" applyAlignment="1">
      <alignment horizontal="center" wrapText="1"/>
    </xf>
    <xf numFmtId="0" fontId="16" fillId="0" borderId="9" xfId="0" applyFont="1" applyBorder="1"/>
    <xf numFmtId="0" fontId="43" fillId="0" borderId="8" xfId="0" applyFont="1" applyBorder="1" applyAlignment="1">
      <alignment horizontal="left" wrapText="1"/>
    </xf>
    <xf numFmtId="0" fontId="10" fillId="9" borderId="8" xfId="0" applyFont="1" applyFill="1" applyBorder="1" applyAlignment="1">
      <alignment horizontal="left" wrapText="1"/>
    </xf>
    <xf numFmtId="0" fontId="43" fillId="9" borderId="0" xfId="0" applyFont="1" applyFill="1" applyAlignment="1">
      <alignment wrapText="1"/>
    </xf>
    <xf numFmtId="0" fontId="10" fillId="9" borderId="8" xfId="0" applyFont="1" applyFill="1" applyBorder="1" applyAlignment="1">
      <alignment wrapText="1"/>
    </xf>
    <xf numFmtId="4" fontId="10" fillId="9" borderId="0" xfId="0" applyNumberFormat="1" applyFont="1" applyFill="1" applyAlignment="1">
      <alignment horizontal="right"/>
    </xf>
    <xf numFmtId="165" fontId="10" fillId="9" borderId="0" xfId="0" applyNumberFormat="1" applyFont="1" applyFill="1" applyAlignment="1">
      <alignment readingOrder="1"/>
    </xf>
    <xf numFmtId="165" fontId="10" fillId="9" borderId="9" xfId="0" applyNumberFormat="1" applyFont="1" applyFill="1" applyBorder="1" applyAlignment="1">
      <alignment horizontal="right" readingOrder="1"/>
    </xf>
    <xf numFmtId="0" fontId="28" fillId="8" borderId="0" xfId="0" applyFont="1" applyFill="1" applyAlignment="1">
      <alignment horizontal="center" wrapText="1"/>
    </xf>
    <xf numFmtId="0" fontId="28" fillId="8" borderId="0" xfId="0" applyFont="1" applyFill="1" applyAlignment="1">
      <alignment wrapText="1"/>
    </xf>
    <xf numFmtId="4" fontId="28" fillId="8" borderId="0" xfId="0" applyNumberFormat="1" applyFont="1" applyFill="1"/>
    <xf numFmtId="4" fontId="28" fillId="8" borderId="9" xfId="0" applyNumberFormat="1" applyFont="1" applyFill="1" applyBorder="1"/>
    <xf numFmtId="0" fontId="10" fillId="8" borderId="8" xfId="0" applyFont="1" applyFill="1" applyBorder="1" applyAlignment="1">
      <alignment horizontal="center" wrapText="1"/>
    </xf>
    <xf numFmtId="4" fontId="10" fillId="8" borderId="0" xfId="0" applyNumberFormat="1" applyFont="1" applyFill="1" applyAlignment="1">
      <alignment horizontal="right"/>
    </xf>
    <xf numFmtId="4" fontId="10" fillId="8" borderId="0" xfId="0" applyNumberFormat="1" applyFont="1" applyFill="1" applyAlignment="1">
      <alignment readingOrder="1"/>
    </xf>
    <xf numFmtId="4" fontId="10" fillId="8" borderId="9" xfId="0" applyNumberFormat="1" applyFont="1" applyFill="1" applyBorder="1" applyAlignment="1">
      <alignment horizontal="right" readingOrder="1"/>
    </xf>
    <xf numFmtId="0" fontId="43" fillId="8" borderId="8" xfId="0" applyFont="1" applyFill="1" applyBorder="1" applyAlignment="1">
      <alignment horizontal="center" wrapText="1"/>
    </xf>
    <xf numFmtId="0" fontId="43" fillId="8" borderId="0" xfId="0" applyFont="1" applyFill="1" applyAlignment="1">
      <alignment horizontal="center" wrapText="1"/>
    </xf>
    <xf numFmtId="0" fontId="43" fillId="8" borderId="0" xfId="0" applyFont="1" applyFill="1" applyAlignment="1">
      <alignment wrapText="1"/>
    </xf>
    <xf numFmtId="4" fontId="43" fillId="8" borderId="0" xfId="0" applyNumberFormat="1" applyFont="1" applyFill="1"/>
    <xf numFmtId="166" fontId="43" fillId="8" borderId="0" xfId="0" applyNumberFormat="1" applyFont="1" applyFill="1"/>
    <xf numFmtId="166" fontId="43" fillId="8" borderId="9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9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28" fillId="7" borderId="0" xfId="0" applyFont="1" applyFill="1" applyAlignment="1">
      <alignment horizontal="center" wrapText="1"/>
    </xf>
    <xf numFmtId="0" fontId="28" fillId="11" borderId="0" xfId="0" applyFont="1" applyFill="1" applyAlignment="1">
      <alignment horizontal="center" wrapText="1"/>
    </xf>
    <xf numFmtId="0" fontId="43" fillId="8" borderId="8" xfId="0" applyFont="1" applyFill="1" applyBorder="1" applyAlignment="1">
      <alignment wrapText="1"/>
    </xf>
    <xf numFmtId="0" fontId="43" fillId="8" borderId="9" xfId="0" applyFont="1" applyFill="1" applyBorder="1"/>
    <xf numFmtId="0" fontId="43" fillId="8" borderId="8" xfId="0" applyFont="1" applyFill="1" applyBorder="1" applyAlignment="1">
      <alignment horizontal="left" wrapText="1"/>
    </xf>
    <xf numFmtId="0" fontId="16" fillId="8" borderId="0" xfId="0" applyFont="1" applyFill="1" applyAlignment="1">
      <alignment wrapText="1"/>
    </xf>
    <xf numFmtId="4" fontId="43" fillId="8" borderId="9" xfId="0" applyNumberFormat="1" applyFont="1" applyFill="1" applyBorder="1"/>
    <xf numFmtId="4" fontId="10" fillId="8" borderId="9" xfId="0" applyNumberFormat="1" applyFont="1" applyFill="1" applyBorder="1"/>
    <xf numFmtId="0" fontId="44" fillId="7" borderId="8" xfId="0" applyFont="1" applyFill="1" applyBorder="1" applyAlignment="1">
      <alignment horizontal="center" wrapText="1"/>
    </xf>
    <xf numFmtId="0" fontId="44" fillId="7" borderId="0" xfId="0" applyFont="1" applyFill="1" applyAlignment="1">
      <alignment horizontal="center" wrapText="1"/>
    </xf>
    <xf numFmtId="4" fontId="10" fillId="11" borderId="9" xfId="0" applyNumberFormat="1" applyFont="1" applyFill="1" applyBorder="1"/>
    <xf numFmtId="0" fontId="44" fillId="8" borderId="8" xfId="0" applyFont="1" applyFill="1" applyBorder="1" applyAlignment="1">
      <alignment horizontal="center" wrapText="1"/>
    </xf>
    <xf numFmtId="4" fontId="16" fillId="8" borderId="0" xfId="0" applyNumberFormat="1" applyFont="1" applyFill="1"/>
    <xf numFmtId="0" fontId="10" fillId="8" borderId="8" xfId="0" applyFont="1" applyFill="1" applyBorder="1" applyAlignment="1">
      <alignment horizontal="left" wrapText="1"/>
    </xf>
    <xf numFmtId="0" fontId="44" fillId="8" borderId="8" xfId="0" applyFont="1" applyFill="1" applyBorder="1" applyAlignment="1">
      <alignment wrapText="1"/>
    </xf>
    <xf numFmtId="4" fontId="43" fillId="8" borderId="0" xfId="0" applyNumberFormat="1" applyFont="1" applyFill="1" applyAlignment="1">
      <alignment wrapText="1"/>
    </xf>
    <xf numFmtId="4" fontId="43" fillId="8" borderId="9" xfId="0" applyNumberFormat="1" applyFont="1" applyFill="1" applyBorder="1" applyAlignment="1">
      <alignment wrapText="1"/>
    </xf>
    <xf numFmtId="49" fontId="16" fillId="8" borderId="8" xfId="0" applyNumberFormat="1" applyFont="1" applyFill="1" applyBorder="1" applyAlignment="1">
      <alignment horizontal="left" wrapText="1"/>
    </xf>
    <xf numFmtId="0" fontId="16" fillId="8" borderId="0" xfId="0" applyFont="1" applyFill="1" applyAlignment="1">
      <alignment horizontal="center" wrapText="1"/>
    </xf>
    <xf numFmtId="4" fontId="16" fillId="8" borderId="9" xfId="0" applyNumberFormat="1" applyFont="1" applyFill="1" applyBorder="1"/>
    <xf numFmtId="0" fontId="10" fillId="8" borderId="8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8" borderId="0" xfId="0" applyFont="1" applyFill="1"/>
    <xf numFmtId="165" fontId="10" fillId="8" borderId="0" xfId="0" applyNumberFormat="1" applyFont="1" applyFill="1"/>
    <xf numFmtId="165" fontId="10" fillId="8" borderId="9" xfId="0" applyNumberFormat="1" applyFont="1" applyFill="1" applyBorder="1"/>
    <xf numFmtId="0" fontId="43" fillId="8" borderId="8" xfId="0" applyFont="1" applyFill="1" applyBorder="1" applyAlignment="1">
      <alignment horizontal="left"/>
    </xf>
    <xf numFmtId="0" fontId="43" fillId="8" borderId="0" xfId="0" applyFont="1" applyFill="1"/>
    <xf numFmtId="165" fontId="43" fillId="8" borderId="0" xfId="0" applyNumberFormat="1" applyFont="1" applyFill="1"/>
    <xf numFmtId="0" fontId="10" fillId="9" borderId="8" xfId="0" applyFont="1" applyFill="1" applyBorder="1" applyAlignment="1">
      <alignment horizontal="left"/>
    </xf>
    <xf numFmtId="0" fontId="10" fillId="9" borderId="0" xfId="0" applyFont="1" applyFill="1"/>
    <xf numFmtId="165" fontId="10" fillId="9" borderId="0" xfId="0" applyNumberFormat="1" applyFont="1" applyFill="1"/>
    <xf numFmtId="165" fontId="10" fillId="9" borderId="9" xfId="0" applyNumberFormat="1" applyFont="1" applyFill="1" applyBorder="1"/>
    <xf numFmtId="49" fontId="44" fillId="7" borderId="0" xfId="0" applyNumberFormat="1" applyFont="1" applyFill="1" applyAlignment="1">
      <alignment horizontal="center"/>
    </xf>
    <xf numFmtId="0" fontId="44" fillId="7" borderId="0" xfId="0" applyFont="1" applyFill="1"/>
    <xf numFmtId="165" fontId="44" fillId="7" borderId="0" xfId="0" applyNumberFormat="1" applyFont="1" applyFill="1"/>
    <xf numFmtId="165" fontId="44" fillId="7" borderId="9" xfId="0" applyNumberFormat="1" applyFont="1" applyFill="1" applyBorder="1"/>
    <xf numFmtId="49" fontId="44" fillId="11" borderId="0" xfId="0" applyNumberFormat="1" applyFont="1" applyFill="1" applyAlignment="1">
      <alignment horizontal="center"/>
    </xf>
    <xf numFmtId="0" fontId="44" fillId="11" borderId="0" xfId="0" applyFont="1" applyFill="1"/>
    <xf numFmtId="165" fontId="44" fillId="11" borderId="0" xfId="0" applyNumberFormat="1" applyFont="1" applyFill="1"/>
    <xf numFmtId="165" fontId="44" fillId="11" borderId="9" xfId="0" applyNumberFormat="1" applyFont="1" applyFill="1" applyBorder="1"/>
    <xf numFmtId="49" fontId="44" fillId="8" borderId="0" xfId="0" applyNumberFormat="1" applyFont="1" applyFill="1" applyAlignment="1">
      <alignment horizontal="center"/>
    </xf>
    <xf numFmtId="0" fontId="44" fillId="8" borderId="0" xfId="0" applyFont="1" applyFill="1"/>
    <xf numFmtId="165" fontId="44" fillId="8" borderId="0" xfId="0" applyNumberFormat="1" applyFont="1" applyFill="1"/>
    <xf numFmtId="165" fontId="44" fillId="8" borderId="9" xfId="0" applyNumberFormat="1" applyFont="1" applyFill="1" applyBorder="1"/>
    <xf numFmtId="165" fontId="43" fillId="8" borderId="9" xfId="0" applyNumberFormat="1" applyFont="1" applyFill="1" applyBorder="1"/>
    <xf numFmtId="0" fontId="10" fillId="8" borderId="8" xfId="0" applyFont="1" applyFill="1" applyBorder="1" applyAlignment="1">
      <alignment horizontal="left"/>
    </xf>
    <xf numFmtId="0" fontId="43" fillId="8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43" fillId="8" borderId="8" xfId="0" applyFont="1" applyFill="1" applyBorder="1"/>
    <xf numFmtId="0" fontId="10" fillId="9" borderId="8" xfId="0" applyFont="1" applyFill="1" applyBorder="1"/>
    <xf numFmtId="0" fontId="10" fillId="8" borderId="8" xfId="0" applyFont="1" applyFill="1" applyBorder="1"/>
    <xf numFmtId="0" fontId="10" fillId="8" borderId="0" xfId="0" applyFont="1" applyFill="1" applyAlignment="1">
      <alignment horizontal="left"/>
    </xf>
    <xf numFmtId="165" fontId="10" fillId="8" borderId="0" xfId="0" applyNumberFormat="1" applyFont="1" applyFill="1" applyAlignment="1">
      <alignment horizontal="right"/>
    </xf>
    <xf numFmtId="165" fontId="10" fillId="8" borderId="9" xfId="0" applyNumberFormat="1" applyFont="1" applyFill="1" applyBorder="1" applyAlignment="1">
      <alignment horizontal="right"/>
    </xf>
    <xf numFmtId="0" fontId="10" fillId="9" borderId="0" xfId="0" applyFont="1" applyFill="1" applyAlignment="1">
      <alignment horizontal="left" wrapText="1"/>
    </xf>
    <xf numFmtId="0" fontId="43" fillId="8" borderId="5" xfId="0" applyFont="1" applyFill="1" applyBorder="1"/>
    <xf numFmtId="0" fontId="43" fillId="8" borderId="6" xfId="0" applyFont="1" applyFill="1" applyBorder="1"/>
    <xf numFmtId="165" fontId="43" fillId="8" borderId="6" xfId="0" applyNumberFormat="1" applyFont="1" applyFill="1" applyBorder="1"/>
    <xf numFmtId="165" fontId="43" fillId="8" borderId="7" xfId="0" applyNumberFormat="1" applyFont="1" applyFill="1" applyBorder="1"/>
    <xf numFmtId="165" fontId="43" fillId="0" borderId="0" xfId="0" applyNumberFormat="1" applyFont="1"/>
    <xf numFmtId="0" fontId="16" fillId="0" borderId="8" xfId="0" applyFont="1" applyBorder="1"/>
    <xf numFmtId="0" fontId="42" fillId="0" borderId="0" xfId="0" applyFont="1" applyAlignment="1">
      <alignment horizontal="center"/>
    </xf>
    <xf numFmtId="4" fontId="42" fillId="0" borderId="0" xfId="0" applyNumberFormat="1" applyFont="1"/>
    <xf numFmtId="4" fontId="42" fillId="0" borderId="9" xfId="0" applyNumberFormat="1" applyFont="1" applyBorder="1"/>
    <xf numFmtId="0" fontId="4" fillId="15" borderId="8" xfId="0" applyFont="1" applyFill="1" applyBorder="1"/>
    <xf numFmtId="0" fontId="4" fillId="15" borderId="0" xfId="0" applyFont="1" applyFill="1" applyAlignment="1">
      <alignment horizontal="center" wrapText="1"/>
    </xf>
    <xf numFmtId="0" fontId="28" fillId="15" borderId="0" xfId="0" applyFont="1" applyFill="1" applyAlignment="1">
      <alignment wrapText="1"/>
    </xf>
    <xf numFmtId="4" fontId="7" fillId="15" borderId="0" xfId="0" applyNumberFormat="1" applyFont="1" applyFill="1" applyAlignment="1">
      <alignment shrinkToFit="1"/>
    </xf>
    <xf numFmtId="4" fontId="7" fillId="15" borderId="9" xfId="0" applyNumberFormat="1" applyFont="1" applyFill="1" applyBorder="1" applyAlignment="1">
      <alignment shrinkToFit="1"/>
    </xf>
    <xf numFmtId="0" fontId="4" fillId="6" borderId="8" xfId="0" applyFont="1" applyFill="1" applyBorder="1" applyAlignment="1">
      <alignment shrinkToFit="1"/>
    </xf>
    <xf numFmtId="49" fontId="4" fillId="6" borderId="0" xfId="0" applyNumberFormat="1" applyFont="1" applyFill="1" applyAlignment="1">
      <alignment horizontal="center" wrapText="1"/>
    </xf>
    <xf numFmtId="0" fontId="4" fillId="6" borderId="0" xfId="0" applyFont="1" applyFill="1" applyAlignment="1">
      <alignment wrapText="1"/>
    </xf>
    <xf numFmtId="4" fontId="4" fillId="6" borderId="0" xfId="0" applyNumberFormat="1" applyFont="1" applyFill="1"/>
    <xf numFmtId="4" fontId="4" fillId="6" borderId="9" xfId="0" applyNumberFormat="1" applyFont="1" applyFill="1" applyBorder="1"/>
    <xf numFmtId="4" fontId="7" fillId="0" borderId="0" xfId="0" applyNumberFormat="1" applyFont="1"/>
    <xf numFmtId="4" fontId="7" fillId="0" borderId="9" xfId="0" applyNumberFormat="1" applyFont="1" applyBorder="1"/>
    <xf numFmtId="0" fontId="4" fillId="4" borderId="8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4" fontId="4" fillId="4" borderId="0" xfId="0" applyNumberFormat="1" applyFont="1" applyFill="1"/>
    <xf numFmtId="4" fontId="4" fillId="4" borderId="9" xfId="0" applyNumberFormat="1" applyFont="1" applyFill="1" applyBorder="1"/>
    <xf numFmtId="49" fontId="28" fillId="11" borderId="0" xfId="0" applyNumberFormat="1" applyFont="1" applyFill="1" applyAlignment="1">
      <alignment horizontal="center"/>
    </xf>
    <xf numFmtId="0" fontId="28" fillId="11" borderId="0" xfId="0" applyFont="1" applyFill="1"/>
    <xf numFmtId="0" fontId="16" fillId="0" borderId="8" xfId="0" applyFont="1" applyBorder="1" applyAlignment="1">
      <alignment horizontal="center"/>
    </xf>
    <xf numFmtId="4" fontId="4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16" fillId="0" borderId="8" xfId="0" applyNumberFormat="1" applyFont="1" applyBorder="1" applyAlignment="1">
      <alignment horizontal="center"/>
    </xf>
    <xf numFmtId="49" fontId="4" fillId="4" borderId="8" xfId="0" applyNumberFormat="1" applyFont="1" applyFill="1" applyBorder="1" applyAlignment="1">
      <alignment horizontal="left"/>
    </xf>
    <xf numFmtId="0" fontId="4" fillId="4" borderId="0" xfId="0" applyFont="1" applyFill="1" applyAlignment="1">
      <alignment wrapText="1"/>
    </xf>
    <xf numFmtId="49" fontId="4" fillId="11" borderId="0" xfId="0" applyNumberFormat="1" applyFont="1" applyFill="1" applyAlignment="1">
      <alignment horizontal="center"/>
    </xf>
    <xf numFmtId="4" fontId="4" fillId="11" borderId="9" xfId="0" applyNumberFormat="1" applyFont="1" applyFill="1" applyBorder="1"/>
    <xf numFmtId="4" fontId="7" fillId="0" borderId="0" xfId="0" applyNumberFormat="1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49" fontId="4" fillId="4" borderId="8" xfId="0" applyNumberFormat="1" applyFont="1" applyFill="1" applyBorder="1" applyAlignment="1">
      <alignment horizontal="left" wrapText="1"/>
    </xf>
    <xf numFmtId="49" fontId="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49" fontId="4" fillId="7" borderId="8" xfId="0" applyNumberFormat="1" applyFont="1" applyFill="1" applyBorder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0" xfId="0" applyFont="1" applyFill="1" applyAlignment="1">
      <alignment wrapText="1"/>
    </xf>
    <xf numFmtId="4" fontId="4" fillId="7" borderId="0" xfId="0" applyNumberFormat="1" applyFont="1" applyFill="1"/>
    <xf numFmtId="4" fontId="4" fillId="7" borderId="9" xfId="0" applyNumberFormat="1" applyFont="1" applyFill="1" applyBorder="1"/>
    <xf numFmtId="0" fontId="28" fillId="11" borderId="0" xfId="0" applyFont="1" applyFill="1" applyAlignment="1">
      <alignment horizontal="left" wrapText="1"/>
    </xf>
    <xf numFmtId="4" fontId="28" fillId="11" borderId="9" xfId="0" applyNumberFormat="1" applyFont="1" applyFill="1" applyBorder="1" applyAlignment="1">
      <alignment horizontal="right"/>
    </xf>
    <xf numFmtId="4" fontId="23" fillId="0" borderId="9" xfId="0" applyNumberFormat="1" applyFont="1" applyBorder="1"/>
    <xf numFmtId="4" fontId="7" fillId="4" borderId="0" xfId="0" applyNumberFormat="1" applyFont="1" applyFill="1"/>
    <xf numFmtId="4" fontId="7" fillId="4" borderId="9" xfId="0" applyNumberFormat="1" applyFont="1" applyFill="1" applyBorder="1"/>
    <xf numFmtId="0" fontId="23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7" fillId="4" borderId="8" xfId="0" applyFont="1" applyFill="1" applyBorder="1" applyAlignment="1">
      <alignment wrapText="1"/>
    </xf>
    <xf numFmtId="0" fontId="7" fillId="4" borderId="0" xfId="0" applyFont="1" applyFill="1" applyAlignment="1">
      <alignment horizontal="center" wrapText="1"/>
    </xf>
    <xf numFmtId="0" fontId="7" fillId="4" borderId="0" xfId="0" applyFont="1" applyFill="1" applyAlignment="1">
      <alignment wrapText="1"/>
    </xf>
    <xf numFmtId="4" fontId="7" fillId="4" borderId="0" xfId="0" applyNumberFormat="1" applyFont="1" applyFill="1" applyAlignment="1">
      <alignment wrapText="1"/>
    </xf>
    <xf numFmtId="4" fontId="4" fillId="4" borderId="0" xfId="0" applyNumberFormat="1" applyFont="1" applyFill="1" applyAlignment="1">
      <alignment horizontal="right" wrapText="1"/>
    </xf>
    <xf numFmtId="4" fontId="7" fillId="4" borderId="9" xfId="0" applyNumberFormat="1" applyFont="1" applyFill="1" applyBorder="1" applyAlignment="1">
      <alignment wrapText="1"/>
    </xf>
    <xf numFmtId="4" fontId="28" fillId="11" borderId="0" xfId="0" applyNumberFormat="1" applyFont="1" applyFill="1" applyAlignment="1">
      <alignment horizontal="right" wrapText="1"/>
    </xf>
    <xf numFmtId="4" fontId="28" fillId="11" borderId="9" xfId="0" applyNumberFormat="1" applyFont="1" applyFill="1" applyBorder="1" applyAlignment="1">
      <alignment wrapText="1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16" fillId="0" borderId="8" xfId="0" applyFont="1" applyBorder="1" applyAlignment="1">
      <alignment horizontal="center" wrapText="1"/>
    </xf>
    <xf numFmtId="0" fontId="4" fillId="7" borderId="8" xfId="0" applyFont="1" applyFill="1" applyBorder="1" applyAlignment="1">
      <alignment horizontal="left" wrapText="1"/>
    </xf>
    <xf numFmtId="0" fontId="4" fillId="7" borderId="0" xfId="0" applyFont="1" applyFill="1" applyAlignment="1">
      <alignment horizontal="center" wrapText="1"/>
    </xf>
    <xf numFmtId="4" fontId="4" fillId="7" borderId="0" xfId="0" applyNumberFormat="1" applyFont="1" applyFill="1" applyAlignment="1">
      <alignment wrapText="1"/>
    </xf>
    <xf numFmtId="4" fontId="4" fillId="7" borderId="9" xfId="0" applyNumberFormat="1" applyFont="1" applyFill="1" applyBorder="1" applyAlignment="1">
      <alignment wrapText="1"/>
    </xf>
    <xf numFmtId="0" fontId="10" fillId="7" borderId="0" xfId="0" applyFont="1" applyFill="1" applyAlignment="1">
      <alignment horizontal="center" wrapText="1"/>
    </xf>
    <xf numFmtId="4" fontId="10" fillId="7" borderId="0" xfId="0" applyNumberFormat="1" applyFont="1" applyFill="1" applyAlignment="1">
      <alignment wrapText="1"/>
    </xf>
    <xf numFmtId="4" fontId="10" fillId="7" borderId="9" xfId="0" applyNumberFormat="1" applyFont="1" applyFill="1" applyBorder="1" applyAlignment="1">
      <alignment wrapText="1"/>
    </xf>
    <xf numFmtId="49" fontId="16" fillId="0" borderId="8" xfId="0" applyNumberFormat="1" applyFont="1" applyBorder="1" applyAlignment="1">
      <alignment horizontal="left"/>
    </xf>
    <xf numFmtId="4" fontId="7" fillId="8" borderId="9" xfId="0" applyNumberFormat="1" applyFont="1" applyFill="1" applyBorder="1"/>
    <xf numFmtId="49" fontId="7" fillId="0" borderId="8" xfId="0" applyNumberFormat="1" applyFont="1" applyBorder="1" applyAlignment="1">
      <alignment horizontal="center"/>
    </xf>
    <xf numFmtId="4" fontId="4" fillId="4" borderId="0" xfId="0" applyNumberFormat="1" applyFont="1" applyFill="1" applyAlignment="1">
      <alignment wrapText="1"/>
    </xf>
    <xf numFmtId="0" fontId="4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42" fillId="0" borderId="0" xfId="0" applyFont="1" applyAlignment="1">
      <alignment wrapText="1"/>
    </xf>
    <xf numFmtId="0" fontId="4" fillId="4" borderId="8" xfId="0" applyFont="1" applyFill="1" applyBorder="1" applyAlignment="1">
      <alignment horizontal="left" wrapText="1"/>
    </xf>
    <xf numFmtId="0" fontId="10" fillId="4" borderId="0" xfId="0" applyFont="1" applyFill="1" applyAlignment="1">
      <alignment horizontal="center" wrapText="1"/>
    </xf>
    <xf numFmtId="4" fontId="10" fillId="4" borderId="0" xfId="0" applyNumberFormat="1" applyFont="1" applyFill="1" applyAlignment="1">
      <alignment wrapText="1"/>
    </xf>
    <xf numFmtId="4" fontId="10" fillId="4" borderId="9" xfId="0" applyNumberFormat="1" applyFont="1" applyFill="1" applyBorder="1" applyAlignment="1">
      <alignment wrapText="1"/>
    </xf>
    <xf numFmtId="0" fontId="42" fillId="0" borderId="0" xfId="0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" fillId="12" borderId="8" xfId="0" applyFont="1" applyFill="1" applyBorder="1" applyAlignment="1">
      <alignment shrinkToFit="1"/>
    </xf>
    <xf numFmtId="49" fontId="4" fillId="12" borderId="0" xfId="0" applyNumberFormat="1" applyFont="1" applyFill="1" applyAlignment="1">
      <alignment horizontal="center" wrapText="1"/>
    </xf>
    <xf numFmtId="4" fontId="42" fillId="0" borderId="0" xfId="0" applyNumberFormat="1" applyFont="1" applyAlignment="1">
      <alignment wrapText="1"/>
    </xf>
    <xf numFmtId="4" fontId="42" fillId="0" borderId="9" xfId="0" applyNumberFormat="1" applyFont="1" applyBorder="1" applyAlignment="1">
      <alignment wrapText="1"/>
    </xf>
    <xf numFmtId="0" fontId="10" fillId="7" borderId="0" xfId="0" applyFont="1" applyFill="1" applyAlignment="1">
      <alignment horizontal="center"/>
    </xf>
    <xf numFmtId="4" fontId="10" fillId="7" borderId="0" xfId="0" applyNumberFormat="1" applyFont="1" applyFill="1"/>
    <xf numFmtId="4" fontId="10" fillId="7" borderId="9" xfId="0" applyNumberFormat="1" applyFont="1" applyFill="1" applyBorder="1"/>
    <xf numFmtId="0" fontId="45" fillId="0" borderId="0" xfId="0" applyFont="1" applyAlignment="1">
      <alignment horizontal="center"/>
    </xf>
    <xf numFmtId="49" fontId="23" fillId="0" borderId="8" xfId="0" applyNumberFormat="1" applyFont="1" applyBorder="1" applyAlignment="1">
      <alignment horizontal="left"/>
    </xf>
    <xf numFmtId="0" fontId="23" fillId="0" borderId="0" xfId="0" applyFont="1"/>
    <xf numFmtId="0" fontId="7" fillId="4" borderId="8" xfId="0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7" fillId="8" borderId="0" xfId="0" applyFont="1" applyFill="1" applyAlignment="1">
      <alignment wrapText="1"/>
    </xf>
    <xf numFmtId="4" fontId="7" fillId="8" borderId="0" xfId="0" applyNumberFormat="1" applyFont="1" applyFill="1"/>
    <xf numFmtId="0" fontId="2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6" fillId="0" borderId="0" xfId="0" applyFont="1" applyAlignment="1">
      <alignment wrapText="1"/>
    </xf>
    <xf numFmtId="4" fontId="47" fillId="0" borderId="0" xfId="0" applyNumberFormat="1" applyFont="1" applyAlignment="1">
      <alignment wrapText="1"/>
    </xf>
    <xf numFmtId="4" fontId="47" fillId="0" borderId="9" xfId="0" applyNumberFormat="1" applyFont="1" applyBorder="1" applyAlignment="1">
      <alignment wrapText="1"/>
    </xf>
    <xf numFmtId="0" fontId="4" fillId="7" borderId="8" xfId="0" applyFont="1" applyFill="1" applyBorder="1" applyAlignment="1">
      <alignment horizontal="left"/>
    </xf>
    <xf numFmtId="0" fontId="10" fillId="7" borderId="0" xfId="0" applyFont="1" applyFill="1" applyAlignment="1">
      <alignment wrapText="1"/>
    </xf>
    <xf numFmtId="4" fontId="10" fillId="7" borderId="0" xfId="0" applyNumberFormat="1" applyFont="1" applyFill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16" fillId="8" borderId="8" xfId="0" applyFont="1" applyFill="1" applyBorder="1" applyAlignment="1">
      <alignment horizontal="left"/>
    </xf>
    <xf numFmtId="0" fontId="16" fillId="8" borderId="0" xfId="0" applyFont="1" applyFill="1" applyAlignment="1">
      <alignment horizontal="center"/>
    </xf>
    <xf numFmtId="4" fontId="43" fillId="8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 wrapText="1"/>
    </xf>
    <xf numFmtId="4" fontId="4" fillId="4" borderId="9" xfId="0" applyNumberFormat="1" applyFont="1" applyFill="1" applyBorder="1" applyAlignment="1">
      <alignment wrapText="1"/>
    </xf>
    <xf numFmtId="0" fontId="16" fillId="0" borderId="8" xfId="0" applyFont="1" applyBorder="1" applyAlignment="1">
      <alignment horizontal="left"/>
    </xf>
    <xf numFmtId="4" fontId="43" fillId="0" borderId="0" xfId="0" applyNumberFormat="1" applyFont="1" applyAlignment="1">
      <alignment horizontal="right"/>
    </xf>
    <xf numFmtId="0" fontId="10" fillId="7" borderId="8" xfId="0" applyFont="1" applyFill="1" applyBorder="1" applyAlignment="1">
      <alignment horizontal="left"/>
    </xf>
    <xf numFmtId="4" fontId="4" fillId="8" borderId="0" xfId="0" applyNumberFormat="1" applyFont="1" applyFill="1" applyAlignment="1">
      <alignment wrapText="1"/>
    </xf>
    <xf numFmtId="4" fontId="4" fillId="8" borderId="0" xfId="0" applyNumberFormat="1" applyFont="1" applyFill="1" applyAlignment="1">
      <alignment horizontal="right" wrapText="1"/>
    </xf>
    <xf numFmtId="4" fontId="4" fillId="8" borderId="9" xfId="0" applyNumberFormat="1" applyFont="1" applyFill="1" applyBorder="1" applyAlignment="1">
      <alignment wrapText="1"/>
    </xf>
    <xf numFmtId="4" fontId="4" fillId="7" borderId="0" xfId="0" applyNumberFormat="1" applyFont="1" applyFill="1" applyAlignment="1">
      <alignment horizontal="right"/>
    </xf>
    <xf numFmtId="0" fontId="16" fillId="8" borderId="8" xfId="0" applyFont="1" applyFill="1" applyBorder="1" applyAlignment="1">
      <alignment horizontal="center"/>
    </xf>
    <xf numFmtId="0" fontId="48" fillId="8" borderId="0" xfId="0" applyFont="1" applyFill="1" applyAlignment="1">
      <alignment wrapText="1"/>
    </xf>
    <xf numFmtId="4" fontId="44" fillId="11" borderId="0" xfId="0" applyNumberFormat="1" applyFont="1" applyFill="1" applyAlignment="1">
      <alignment horizontal="right"/>
    </xf>
    <xf numFmtId="0" fontId="47" fillId="8" borderId="0" xfId="0" applyFont="1" applyFill="1" applyAlignment="1">
      <alignment wrapText="1"/>
    </xf>
    <xf numFmtId="4" fontId="47" fillId="8" borderId="0" xfId="0" applyNumberFormat="1" applyFont="1" applyFill="1"/>
    <xf numFmtId="4" fontId="47" fillId="8" borderId="0" xfId="0" applyNumberFormat="1" applyFont="1" applyFill="1" applyAlignment="1">
      <alignment horizontal="right"/>
    </xf>
    <xf numFmtId="4" fontId="47" fillId="8" borderId="9" xfId="0" applyNumberFormat="1" applyFont="1" applyFill="1" applyBorder="1"/>
    <xf numFmtId="4" fontId="10" fillId="7" borderId="9" xfId="0" applyNumberFormat="1" applyFont="1" applyFill="1" applyBorder="1" applyAlignment="1">
      <alignment horizontal="right"/>
    </xf>
    <xf numFmtId="0" fontId="49" fillId="0" borderId="0" xfId="0" applyFont="1" applyAlignment="1">
      <alignment horizontal="left" wrapText="1"/>
    </xf>
    <xf numFmtId="4" fontId="49" fillId="8" borderId="0" xfId="0" applyNumberFormat="1" applyFont="1" applyFill="1"/>
    <xf numFmtId="4" fontId="49" fillId="8" borderId="0" xfId="0" applyNumberFormat="1" applyFont="1" applyFill="1" applyAlignment="1">
      <alignment horizontal="right"/>
    </xf>
    <xf numFmtId="4" fontId="49" fillId="8" borderId="9" xfId="0" applyNumberFormat="1" applyFont="1" applyFill="1" applyBorder="1"/>
    <xf numFmtId="0" fontId="4" fillId="7" borderId="8" xfId="0" applyFont="1" applyFill="1" applyBorder="1" applyAlignment="1">
      <alignment horizontal="center"/>
    </xf>
    <xf numFmtId="0" fontId="4" fillId="7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4" fontId="4" fillId="8" borderId="0" xfId="0" applyNumberFormat="1" applyFont="1" applyFill="1" applyAlignment="1">
      <alignment horizontal="right"/>
    </xf>
    <xf numFmtId="4" fontId="16" fillId="8" borderId="0" xfId="0" applyNumberFormat="1" applyFont="1" applyFill="1" applyAlignment="1">
      <alignment horizontal="right"/>
    </xf>
    <xf numFmtId="0" fontId="50" fillId="8" borderId="8" xfId="0" applyFont="1" applyFill="1" applyBorder="1" applyAlignment="1">
      <alignment horizontal="center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wrapText="1"/>
    </xf>
    <xf numFmtId="4" fontId="50" fillId="8" borderId="0" xfId="0" applyNumberFormat="1" applyFont="1" applyFill="1"/>
    <xf numFmtId="4" fontId="50" fillId="8" borderId="0" xfId="0" applyNumberFormat="1" applyFont="1" applyFill="1" applyAlignment="1">
      <alignment horizontal="right"/>
    </xf>
    <xf numFmtId="4" fontId="50" fillId="8" borderId="9" xfId="0" applyNumberFormat="1" applyFont="1" applyFill="1" applyBorder="1"/>
    <xf numFmtId="0" fontId="4" fillId="8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4" fontId="10" fillId="8" borderId="6" xfId="0" applyNumberFormat="1" applyFont="1" applyFill="1" applyBorder="1"/>
    <xf numFmtId="4" fontId="10" fillId="8" borderId="6" xfId="0" applyNumberFormat="1" applyFont="1" applyFill="1" applyBorder="1" applyAlignment="1">
      <alignment horizontal="right"/>
    </xf>
    <xf numFmtId="4" fontId="10" fillId="8" borderId="7" xfId="0" applyNumberFormat="1" applyFont="1" applyFill="1" applyBorder="1"/>
    <xf numFmtId="0" fontId="4" fillId="12" borderId="8" xfId="0" applyFont="1" applyFill="1" applyBorder="1" applyAlignment="1">
      <alignment horizontal="left"/>
    </xf>
    <xf numFmtId="49" fontId="16" fillId="8" borderId="8" xfId="0" applyNumberFormat="1" applyFont="1" applyFill="1" applyBorder="1" applyAlignment="1">
      <alignment horizontal="center"/>
    </xf>
    <xf numFmtId="4" fontId="23" fillId="8" borderId="9" xfId="0" applyNumberFormat="1" applyFont="1" applyFill="1" applyBorder="1"/>
    <xf numFmtId="0" fontId="42" fillId="8" borderId="0" xfId="0" applyFont="1" applyFill="1" applyAlignment="1">
      <alignment horizontal="center"/>
    </xf>
    <xf numFmtId="0" fontId="7" fillId="8" borderId="0" xfId="0" applyFont="1" applyFill="1"/>
    <xf numFmtId="0" fontId="16" fillId="8" borderId="8" xfId="0" applyFont="1" applyFill="1" applyBorder="1" applyAlignment="1">
      <alignment horizontal="center" wrapText="1"/>
    </xf>
    <xf numFmtId="49" fontId="4" fillId="8" borderId="8" xfId="0" applyNumberFormat="1" applyFont="1" applyFill="1" applyBorder="1" applyAlignment="1">
      <alignment horizontal="center"/>
    </xf>
    <xf numFmtId="49" fontId="7" fillId="7" borderId="8" xfId="0" applyNumberFormat="1" applyFont="1" applyFill="1" applyBorder="1" applyAlignment="1">
      <alignment horizontal="left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wrapText="1"/>
    </xf>
    <xf numFmtId="4" fontId="7" fillId="7" borderId="0" xfId="0" applyNumberFormat="1" applyFont="1" applyFill="1"/>
    <xf numFmtId="4" fontId="7" fillId="7" borderId="9" xfId="0" applyNumberFormat="1" applyFont="1" applyFill="1" applyBorder="1"/>
    <xf numFmtId="49" fontId="23" fillId="8" borderId="8" xfId="0" applyNumberFormat="1" applyFont="1" applyFill="1" applyBorder="1" applyAlignment="1">
      <alignment horizontal="center"/>
    </xf>
    <xf numFmtId="4" fontId="42" fillId="8" borderId="0" xfId="0" applyNumberFormat="1" applyFont="1" applyFill="1"/>
    <xf numFmtId="4" fontId="42" fillId="8" borderId="9" xfId="0" applyNumberFormat="1" applyFont="1" applyFill="1" applyBorder="1"/>
    <xf numFmtId="49" fontId="23" fillId="8" borderId="8" xfId="0" applyNumberFormat="1" applyFont="1" applyFill="1" applyBorder="1" applyAlignment="1">
      <alignment horizontal="center" wrapText="1"/>
    </xf>
    <xf numFmtId="0" fontId="23" fillId="8" borderId="0" xfId="0" applyFont="1" applyFill="1" applyAlignment="1">
      <alignment horizontal="center" wrapText="1"/>
    </xf>
    <xf numFmtId="0" fontId="23" fillId="8" borderId="0" xfId="0" applyFont="1" applyFill="1" applyAlignment="1">
      <alignment wrapText="1"/>
    </xf>
    <xf numFmtId="4" fontId="16" fillId="8" borderId="0" xfId="0" applyNumberFormat="1" applyFont="1" applyFill="1" applyAlignment="1">
      <alignment wrapText="1"/>
    </xf>
    <xf numFmtId="4" fontId="23" fillId="8" borderId="9" xfId="0" applyNumberFormat="1" applyFont="1" applyFill="1" applyBorder="1" applyAlignment="1">
      <alignment wrapText="1"/>
    </xf>
    <xf numFmtId="0" fontId="4" fillId="11" borderId="8" xfId="0" applyFont="1" applyFill="1" applyBorder="1" applyAlignment="1">
      <alignment horizontal="center" wrapText="1"/>
    </xf>
    <xf numFmtId="4" fontId="51" fillId="8" borderId="9" xfId="0" applyNumberFormat="1" applyFont="1" applyFill="1" applyBorder="1"/>
    <xf numFmtId="0" fontId="10" fillId="12" borderId="8" xfId="0" applyFont="1" applyFill="1" applyBorder="1"/>
    <xf numFmtId="165" fontId="10" fillId="12" borderId="9" xfId="0" applyNumberFormat="1" applyFont="1" applyFill="1" applyBorder="1"/>
    <xf numFmtId="0" fontId="7" fillId="7" borderId="8" xfId="0" applyFont="1" applyFill="1" applyBorder="1" applyAlignment="1">
      <alignment horizontal="left"/>
    </xf>
    <xf numFmtId="0" fontId="42" fillId="8" borderId="8" xfId="0" applyFont="1" applyFill="1" applyBorder="1" applyAlignment="1">
      <alignment horizontal="center"/>
    </xf>
    <xf numFmtId="0" fontId="42" fillId="8" borderId="9" xfId="0" applyFont="1" applyFill="1" applyBorder="1"/>
    <xf numFmtId="0" fontId="43" fillId="8" borderId="8" xfId="0" applyFont="1" applyFill="1" applyBorder="1" applyAlignment="1">
      <alignment horizontal="center"/>
    </xf>
    <xf numFmtId="0" fontId="10" fillId="7" borderId="8" xfId="0" applyFont="1" applyFill="1" applyBorder="1"/>
    <xf numFmtId="4" fontId="28" fillId="11" borderId="9" xfId="0" applyNumberFormat="1" applyFont="1" applyFill="1" applyBorder="1" applyAlignment="1">
      <alignment horizontal="right" wrapText="1"/>
    </xf>
    <xf numFmtId="49" fontId="7" fillId="8" borderId="8" xfId="0" applyNumberFormat="1" applyFont="1" applyFill="1" applyBorder="1" applyAlignment="1">
      <alignment horizontal="center"/>
    </xf>
    <xf numFmtId="0" fontId="7" fillId="7" borderId="8" xfId="0" applyFont="1" applyFill="1" applyBorder="1" applyAlignment="1">
      <alignment horizontal="left" wrapText="1"/>
    </xf>
    <xf numFmtId="4" fontId="7" fillId="7" borderId="9" xfId="0" applyNumberFormat="1" applyFont="1" applyFill="1" applyBorder="1" applyAlignment="1">
      <alignment wrapText="1"/>
    </xf>
    <xf numFmtId="0" fontId="7" fillId="8" borderId="8" xfId="0" applyFont="1" applyFill="1" applyBorder="1" applyAlignment="1">
      <alignment horizontal="center" wrapText="1"/>
    </xf>
    <xf numFmtId="4" fontId="53" fillId="8" borderId="9" xfId="0" applyNumberFormat="1" applyFont="1" applyFill="1" applyBorder="1" applyAlignment="1">
      <alignment wrapText="1"/>
    </xf>
    <xf numFmtId="4" fontId="7" fillId="8" borderId="0" xfId="0" applyNumberFormat="1" applyFont="1" applyFill="1" applyAlignment="1">
      <alignment horizontal="right"/>
    </xf>
    <xf numFmtId="4" fontId="4" fillId="8" borderId="9" xfId="0" applyNumberFormat="1" applyFont="1" applyFill="1" applyBorder="1" applyAlignment="1">
      <alignment horizontal="right"/>
    </xf>
    <xf numFmtId="4" fontId="7" fillId="8" borderId="9" xfId="0" applyNumberFormat="1" applyFont="1" applyFill="1" applyBorder="1" applyAlignment="1">
      <alignment wrapText="1"/>
    </xf>
    <xf numFmtId="4" fontId="16" fillId="8" borderId="9" xfId="0" applyNumberFormat="1" applyFont="1" applyFill="1" applyBorder="1" applyAlignment="1">
      <alignment wrapText="1"/>
    </xf>
    <xf numFmtId="4" fontId="49" fillId="8" borderId="9" xfId="0" applyNumberFormat="1" applyFont="1" applyFill="1" applyBorder="1" applyAlignment="1">
      <alignment wrapText="1"/>
    </xf>
    <xf numFmtId="0" fontId="42" fillId="0" borderId="8" xfId="0" applyFont="1" applyBorder="1"/>
    <xf numFmtId="0" fontId="43" fillId="15" borderId="8" xfId="0" applyFont="1" applyFill="1" applyBorder="1" applyAlignment="1">
      <alignment wrapText="1"/>
    </xf>
    <xf numFmtId="0" fontId="16" fillId="15" borderId="0" xfId="0" applyFont="1" applyFill="1" applyAlignment="1">
      <alignment horizontal="center" wrapText="1"/>
    </xf>
    <xf numFmtId="4" fontId="4" fillId="15" borderId="0" xfId="0" applyNumberFormat="1" applyFont="1" applyFill="1"/>
    <xf numFmtId="4" fontId="4" fillId="15" borderId="9" xfId="0" applyNumberFormat="1" applyFont="1" applyFill="1" applyBorder="1"/>
    <xf numFmtId="0" fontId="4" fillId="6" borderId="8" xfId="0" applyFont="1" applyFill="1" applyBorder="1" applyAlignment="1">
      <alignment wrapText="1"/>
    </xf>
    <xf numFmtId="0" fontId="4" fillId="6" borderId="0" xfId="0" applyFont="1" applyFill="1" applyAlignment="1">
      <alignment horizontal="center" wrapText="1"/>
    </xf>
    <xf numFmtId="4" fontId="4" fillId="6" borderId="0" xfId="0" applyNumberFormat="1" applyFont="1" applyFill="1" applyAlignment="1">
      <alignment wrapText="1"/>
    </xf>
    <xf numFmtId="4" fontId="4" fillId="6" borderId="9" xfId="0" applyNumberFormat="1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42" fillId="0" borderId="8" xfId="0" applyFont="1" applyBorder="1" applyAlignment="1">
      <alignment wrapText="1"/>
    </xf>
    <xf numFmtId="0" fontId="7" fillId="7" borderId="0" xfId="0" applyFont="1" applyFill="1" applyAlignment="1">
      <alignment horizontal="center" wrapText="1"/>
    </xf>
    <xf numFmtId="4" fontId="27" fillId="7" borderId="0" xfId="0" applyNumberFormat="1" applyFont="1" applyFill="1"/>
    <xf numFmtId="4" fontId="27" fillId="7" borderId="9" xfId="0" applyNumberFormat="1" applyFont="1" applyFill="1" applyBorder="1"/>
    <xf numFmtId="0" fontId="42" fillId="8" borderId="8" xfId="0" applyFont="1" applyFill="1" applyBorder="1" applyAlignment="1">
      <alignment horizontal="center" wrapText="1"/>
    </xf>
    <xf numFmtId="0" fontId="42" fillId="8" borderId="0" xfId="0" applyFont="1" applyFill="1" applyAlignment="1">
      <alignment horizontal="center" wrapText="1"/>
    </xf>
    <xf numFmtId="0" fontId="42" fillId="8" borderId="0" xfId="0" applyFont="1" applyFill="1" applyAlignment="1">
      <alignment wrapText="1"/>
    </xf>
    <xf numFmtId="4" fontId="42" fillId="8" borderId="0" xfId="0" applyNumberFormat="1" applyFont="1" applyFill="1" applyAlignment="1">
      <alignment wrapText="1"/>
    </xf>
    <xf numFmtId="4" fontId="42" fillId="8" borderId="9" xfId="0" applyNumberFormat="1" applyFont="1" applyFill="1" applyBorder="1" applyAlignment="1">
      <alignment wrapText="1"/>
    </xf>
    <xf numFmtId="49" fontId="42" fillId="8" borderId="8" xfId="0" applyNumberFormat="1" applyFont="1" applyFill="1" applyBorder="1" applyAlignment="1">
      <alignment horizontal="center" wrapText="1"/>
    </xf>
    <xf numFmtId="49" fontId="43" fillId="8" borderId="8" xfId="0" applyNumberFormat="1" applyFont="1" applyFill="1" applyBorder="1" applyAlignment="1">
      <alignment horizontal="center" wrapText="1"/>
    </xf>
    <xf numFmtId="0" fontId="44" fillId="11" borderId="0" xfId="0" applyFont="1" applyFill="1" applyAlignment="1">
      <alignment horizontal="center"/>
    </xf>
    <xf numFmtId="49" fontId="4" fillId="7" borderId="8" xfId="0" applyNumberFormat="1" applyFont="1" applyFill="1" applyBorder="1" applyAlignment="1">
      <alignment horizontal="left" wrapText="1"/>
    </xf>
    <xf numFmtId="165" fontId="4" fillId="7" borderId="0" xfId="0" applyNumberFormat="1" applyFont="1" applyFill="1" applyAlignment="1">
      <alignment readingOrder="1"/>
    </xf>
    <xf numFmtId="165" fontId="28" fillId="11" borderId="0" xfId="0" applyNumberFormat="1" applyFont="1" applyFill="1" applyAlignment="1">
      <alignment readingOrder="1"/>
    </xf>
    <xf numFmtId="165" fontId="44" fillId="11" borderId="0" xfId="0" applyNumberFormat="1" applyFont="1" applyFill="1" applyAlignment="1">
      <alignment readingOrder="1"/>
    </xf>
    <xf numFmtId="49" fontId="43" fillId="0" borderId="5" xfId="0" applyNumberFormat="1" applyFont="1" applyBorder="1" applyAlignment="1">
      <alignment wrapText="1"/>
    </xf>
    <xf numFmtId="166" fontId="4" fillId="0" borderId="6" xfId="0" applyNumberFormat="1" applyFont="1" applyBorder="1" applyAlignment="1">
      <alignment wrapText="1"/>
    </xf>
    <xf numFmtId="4" fontId="4" fillId="0" borderId="6" xfId="0" applyNumberFormat="1" applyFont="1" applyBorder="1"/>
    <xf numFmtId="4" fontId="4" fillId="0" borderId="7" xfId="0" applyNumberFormat="1" applyFont="1" applyBorder="1" applyAlignment="1">
      <alignment wrapText="1"/>
    </xf>
    <xf numFmtId="0" fontId="28" fillId="8" borderId="8" xfId="0" applyFont="1" applyFill="1" applyBorder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4" fontId="28" fillId="8" borderId="0" xfId="0" applyNumberFormat="1" applyFont="1" applyFill="1" applyAlignment="1">
      <alignment horizontal="center" vertical="center" wrapText="1"/>
    </xf>
    <xf numFmtId="4" fontId="28" fillId="8" borderId="9" xfId="0" applyNumberFormat="1" applyFont="1" applyFill="1" applyBorder="1" applyAlignment="1">
      <alignment horizontal="center" vertical="center" wrapText="1"/>
    </xf>
    <xf numFmtId="165" fontId="42" fillId="0" borderId="0" xfId="0" applyNumberFormat="1" applyFont="1" applyAlignment="1">
      <alignment horizontal="right"/>
    </xf>
    <xf numFmtId="165" fontId="42" fillId="0" borderId="9" xfId="0" applyNumberFormat="1" applyFont="1" applyBorder="1"/>
    <xf numFmtId="165" fontId="42" fillId="0" borderId="0" xfId="0" applyNumberFormat="1" applyFont="1"/>
    <xf numFmtId="0" fontId="27" fillId="7" borderId="8" xfId="0" applyFont="1" applyFill="1" applyBorder="1"/>
    <xf numFmtId="0" fontId="27" fillId="7" borderId="0" xfId="0" applyFont="1" applyFill="1" applyAlignment="1">
      <alignment horizontal="center"/>
    </xf>
    <xf numFmtId="0" fontId="27" fillId="7" borderId="0" xfId="0" applyFont="1" applyFill="1" applyAlignment="1">
      <alignment wrapText="1"/>
    </xf>
    <xf numFmtId="165" fontId="27" fillId="7" borderId="0" xfId="0" applyNumberFormat="1" applyFont="1" applyFill="1"/>
    <xf numFmtId="165" fontId="27" fillId="7" borderId="9" xfId="0" applyNumberFormat="1" applyFont="1" applyFill="1" applyBorder="1"/>
    <xf numFmtId="0" fontId="27" fillId="8" borderId="8" xfId="0" applyFont="1" applyFill="1" applyBorder="1" applyAlignment="1">
      <alignment horizontal="center"/>
    </xf>
    <xf numFmtId="0" fontId="27" fillId="8" borderId="0" xfId="0" applyFont="1" applyFill="1"/>
    <xf numFmtId="165" fontId="27" fillId="8" borderId="0" xfId="0" applyNumberFormat="1" applyFont="1" applyFill="1"/>
    <xf numFmtId="165" fontId="27" fillId="8" borderId="9" xfId="0" applyNumberFormat="1" applyFont="1" applyFill="1" applyBorder="1"/>
    <xf numFmtId="0" fontId="27" fillId="8" borderId="0" xfId="0" applyFont="1" applyFill="1" applyAlignment="1">
      <alignment horizontal="center"/>
    </xf>
    <xf numFmtId="0" fontId="54" fillId="8" borderId="8" xfId="0" applyFont="1" applyFill="1" applyBorder="1" applyAlignment="1">
      <alignment horizontal="center"/>
    </xf>
    <xf numFmtId="0" fontId="54" fillId="8" borderId="0" xfId="0" applyFont="1" applyFill="1" applyAlignment="1">
      <alignment horizontal="center"/>
    </xf>
    <xf numFmtId="0" fontId="54" fillId="8" borderId="0" xfId="0" applyFont="1" applyFill="1"/>
    <xf numFmtId="165" fontId="54" fillId="8" borderId="0" xfId="0" applyNumberFormat="1" applyFont="1" applyFill="1"/>
    <xf numFmtId="165" fontId="54" fillId="8" borderId="9" xfId="0" applyNumberFormat="1" applyFont="1" applyFill="1" applyBorder="1"/>
    <xf numFmtId="0" fontId="54" fillId="8" borderId="8" xfId="0" applyFont="1" applyFill="1" applyBorder="1"/>
    <xf numFmtId="0" fontId="27" fillId="8" borderId="0" xfId="0" applyFont="1" applyFill="1" applyAlignment="1">
      <alignment wrapText="1"/>
    </xf>
    <xf numFmtId="49" fontId="23" fillId="8" borderId="8" xfId="0" applyNumberFormat="1" applyFont="1" applyFill="1" applyBorder="1" applyAlignment="1">
      <alignment horizontal="left"/>
    </xf>
    <xf numFmtId="49" fontId="23" fillId="8" borderId="8" xfId="0" applyNumberFormat="1" applyFont="1" applyFill="1" applyBorder="1" applyAlignment="1">
      <alignment horizontal="left" wrapText="1"/>
    </xf>
    <xf numFmtId="0" fontId="28" fillId="8" borderId="8" xfId="0" applyFont="1" applyFill="1" applyBorder="1" applyAlignment="1">
      <alignment horizontal="center" wrapText="1"/>
    </xf>
    <xf numFmtId="0" fontId="44" fillId="8" borderId="0" xfId="0" applyFont="1" applyFill="1" applyAlignment="1">
      <alignment horizontal="center"/>
    </xf>
    <xf numFmtId="4" fontId="44" fillId="8" borderId="0" xfId="0" applyNumberFormat="1" applyFont="1" applyFill="1" applyAlignment="1">
      <alignment horizontal="right"/>
    </xf>
    <xf numFmtId="0" fontId="27" fillId="7" borderId="0" xfId="0" applyFont="1" applyFill="1"/>
    <xf numFmtId="0" fontId="42" fillId="0" borderId="5" xfId="0" applyFont="1" applyBorder="1"/>
    <xf numFmtId="0" fontId="42" fillId="0" borderId="6" xfId="0" applyFont="1" applyBorder="1"/>
    <xf numFmtId="0" fontId="43" fillId="0" borderId="6" xfId="0" applyFont="1" applyBorder="1"/>
    <xf numFmtId="0" fontId="42" fillId="0" borderId="7" xfId="0" applyFont="1" applyBorder="1"/>
    <xf numFmtId="0" fontId="55" fillId="8" borderId="8" xfId="0" applyFont="1" applyFill="1" applyBorder="1" applyAlignment="1">
      <alignment horizontal="right"/>
    </xf>
    <xf numFmtId="0" fontId="56" fillId="8" borderId="0" xfId="0" applyFont="1" applyFill="1" applyAlignment="1">
      <alignment horizontal="right"/>
    </xf>
    <xf numFmtId="4" fontId="57" fillId="18" borderId="0" xfId="0" applyNumberFormat="1" applyFont="1" applyFill="1"/>
    <xf numFmtId="4" fontId="14" fillId="18" borderId="0" xfId="0" applyNumberFormat="1" applyFont="1" applyFill="1"/>
    <xf numFmtId="4" fontId="57" fillId="18" borderId="9" xfId="0" applyNumberFormat="1" applyFont="1" applyFill="1" applyBorder="1"/>
    <xf numFmtId="0" fontId="7" fillId="9" borderId="2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42" fillId="8" borderId="8" xfId="0" applyFont="1" applyFill="1" applyBorder="1"/>
    <xf numFmtId="0" fontId="45" fillId="8" borderId="0" xfId="0" applyFont="1" applyFill="1"/>
    <xf numFmtId="0" fontId="42" fillId="7" borderId="8" xfId="0" applyFont="1" applyFill="1" applyBorder="1"/>
    <xf numFmtId="0" fontId="45" fillId="7" borderId="0" xfId="0" applyFont="1" applyFill="1" applyAlignment="1">
      <alignment wrapText="1"/>
    </xf>
    <xf numFmtId="0" fontId="45" fillId="8" borderId="0" xfId="0" applyFont="1" applyFill="1" applyAlignment="1">
      <alignment wrapText="1"/>
    </xf>
    <xf numFmtId="0" fontId="7" fillId="9" borderId="5" xfId="0" applyFont="1" applyFill="1" applyBorder="1"/>
    <xf numFmtId="0" fontId="7" fillId="9" borderId="6" xfId="0" applyFont="1" applyFill="1" applyBorder="1"/>
    <xf numFmtId="4" fontId="60" fillId="9" borderId="6" xfId="0" applyNumberFormat="1" applyFont="1" applyFill="1" applyBorder="1"/>
    <xf numFmtId="4" fontId="60" fillId="9" borderId="7" xfId="0" applyNumberFormat="1" applyFont="1" applyFill="1" applyBorder="1"/>
    <xf numFmtId="0" fontId="7" fillId="9" borderId="3" xfId="0" applyFont="1" applyFill="1" applyBorder="1" applyAlignment="1">
      <alignment horizontal="center"/>
    </xf>
    <xf numFmtId="4" fontId="7" fillId="9" borderId="6" xfId="0" applyNumberFormat="1" applyFont="1" applyFill="1" applyBorder="1"/>
    <xf numFmtId="4" fontId="7" fillId="9" borderId="7" xfId="0" applyNumberFormat="1" applyFont="1" applyFill="1" applyBorder="1"/>
    <xf numFmtId="0" fontId="7" fillId="0" borderId="0" xfId="0" applyFont="1"/>
    <xf numFmtId="0" fontId="4" fillId="9" borderId="10" xfId="0" applyFont="1" applyFill="1" applyBorder="1" applyAlignment="1">
      <alignment vertical="top"/>
    </xf>
    <xf numFmtId="0" fontId="7" fillId="9" borderId="11" xfId="0" applyFont="1" applyFill="1" applyBorder="1" applyAlignment="1">
      <alignment vertical="top" wrapText="1"/>
    </xf>
    <xf numFmtId="4" fontId="7" fillId="9" borderId="11" xfId="0" applyNumberFormat="1" applyFont="1" applyFill="1" applyBorder="1"/>
    <xf numFmtId="4" fontId="7" fillId="9" borderId="12" xfId="0" applyNumberFormat="1" applyFont="1" applyFill="1" applyBorder="1"/>
    <xf numFmtId="0" fontId="10" fillId="9" borderId="10" xfId="0" applyFont="1" applyFill="1" applyBorder="1"/>
    <xf numFmtId="0" fontId="7" fillId="9" borderId="11" xfId="0" applyFont="1" applyFill="1" applyBorder="1" applyAlignment="1">
      <alignment wrapText="1"/>
    </xf>
    <xf numFmtId="4" fontId="4" fillId="9" borderId="11" xfId="0" applyNumberFormat="1" applyFont="1" applyFill="1" applyBorder="1"/>
    <xf numFmtId="165" fontId="10" fillId="9" borderId="11" xfId="0" applyNumberFormat="1" applyFont="1" applyFill="1" applyBorder="1"/>
    <xf numFmtId="165" fontId="10" fillId="9" borderId="12" xfId="0" applyNumberFormat="1" applyFont="1" applyFill="1" applyBorder="1"/>
    <xf numFmtId="165" fontId="43" fillId="0" borderId="9" xfId="0" applyNumberFormat="1" applyFont="1" applyBorder="1"/>
    <xf numFmtId="0" fontId="44" fillId="11" borderId="8" xfId="0" applyFont="1" applyFill="1" applyBorder="1" applyAlignment="1">
      <alignment horizontal="center" vertical="center"/>
    </xf>
    <xf numFmtId="0" fontId="48" fillId="11" borderId="0" xfId="0" applyFont="1" applyFill="1"/>
    <xf numFmtId="165" fontId="44" fillId="11" borderId="0" xfId="0" applyNumberFormat="1" applyFont="1" applyFill="1" applyAlignment="1">
      <alignment horizontal="right"/>
    </xf>
    <xf numFmtId="0" fontId="44" fillId="17" borderId="8" xfId="0" applyFont="1" applyFill="1" applyBorder="1" applyAlignment="1">
      <alignment horizontal="center" vertical="center"/>
    </xf>
    <xf numFmtId="165" fontId="44" fillId="17" borderId="0" xfId="0" applyNumberFormat="1" applyFont="1" applyFill="1" applyAlignment="1">
      <alignment horizontal="right"/>
    </xf>
    <xf numFmtId="165" fontId="44" fillId="17" borderId="0" xfId="0" applyNumberFormat="1" applyFont="1" applyFill="1"/>
    <xf numFmtId="165" fontId="44" fillId="17" borderId="9" xfId="0" applyNumberFormat="1" applyFont="1" applyFill="1" applyBorder="1"/>
    <xf numFmtId="0" fontId="44" fillId="8" borderId="8" xfId="0" applyFont="1" applyFill="1" applyBorder="1" applyAlignment="1">
      <alignment horizontal="center" vertical="center"/>
    </xf>
    <xf numFmtId="0" fontId="48" fillId="8" borderId="0" xfId="0" applyFont="1" applyFill="1"/>
    <xf numFmtId="165" fontId="44" fillId="8" borderId="0" xfId="0" applyNumberFormat="1" applyFont="1" applyFill="1" applyAlignment="1">
      <alignment horizontal="right"/>
    </xf>
    <xf numFmtId="0" fontId="48" fillId="11" borderId="0" xfId="0" applyFont="1" applyFill="1" applyAlignment="1">
      <alignment wrapText="1"/>
    </xf>
    <xf numFmtId="0" fontId="55" fillId="9" borderId="2" xfId="0" applyFont="1" applyFill="1" applyBorder="1" applyAlignment="1">
      <alignment horizontal="center" vertical="center"/>
    </xf>
    <xf numFmtId="0" fontId="55" fillId="9" borderId="3" xfId="0" applyFont="1" applyFill="1" applyBorder="1" applyAlignment="1">
      <alignment horizontal="center" vertical="center"/>
    </xf>
    <xf numFmtId="165" fontId="55" fillId="9" borderId="3" xfId="0" applyNumberFormat="1" applyFont="1" applyFill="1" applyBorder="1" applyAlignment="1">
      <alignment horizontal="center" vertical="center" wrapText="1"/>
    </xf>
    <xf numFmtId="0" fontId="55" fillId="9" borderId="3" xfId="0" applyFont="1" applyFill="1" applyBorder="1" applyAlignment="1">
      <alignment horizontal="center" vertical="center" wrapText="1"/>
    </xf>
    <xf numFmtId="0" fontId="55" fillId="9" borderId="4" xfId="0" applyFont="1" applyFill="1" applyBorder="1" applyAlignment="1">
      <alignment horizontal="center" vertical="center" wrapText="1"/>
    </xf>
    <xf numFmtId="165" fontId="32" fillId="0" borderId="0" xfId="0" applyNumberFormat="1" applyFont="1"/>
    <xf numFmtId="0" fontId="0" fillId="17" borderId="0" xfId="0" applyFill="1"/>
    <xf numFmtId="0" fontId="10" fillId="17" borderId="0" xfId="0" applyFont="1" applyFill="1"/>
    <xf numFmtId="0" fontId="7" fillId="17" borderId="0" xfId="0" applyFont="1" applyFill="1" applyAlignment="1">
      <alignment wrapText="1"/>
    </xf>
    <xf numFmtId="4" fontId="4" fillId="17" borderId="0" xfId="0" applyNumberFormat="1" applyFont="1" applyFill="1"/>
    <xf numFmtId="165" fontId="10" fillId="17" borderId="0" xfId="0" applyNumberFormat="1" applyFont="1" applyFill="1"/>
    <xf numFmtId="49" fontId="28" fillId="8" borderId="0" xfId="0" applyNumberFormat="1" applyFont="1" applyFill="1" applyAlignment="1">
      <alignment horizontal="center"/>
    </xf>
    <xf numFmtId="4" fontId="28" fillId="8" borderId="0" xfId="0" applyNumberFormat="1" applyFont="1" applyFill="1" applyAlignment="1">
      <alignment wrapText="1"/>
    </xf>
    <xf numFmtId="4" fontId="28" fillId="8" borderId="9" xfId="0" applyNumberFormat="1" applyFont="1" applyFill="1" applyBorder="1" applyAlignment="1">
      <alignment wrapText="1"/>
    </xf>
    <xf numFmtId="165" fontId="44" fillId="8" borderId="0" xfId="0" applyNumberFormat="1" applyFont="1" applyFill="1" applyAlignment="1">
      <alignment readingOrder="1"/>
    </xf>
    <xf numFmtId="0" fontId="61" fillId="0" borderId="0" xfId="0" applyFont="1" applyAlignment="1">
      <alignment horizontal="center"/>
    </xf>
    <xf numFmtId="165" fontId="61" fillId="0" borderId="0" xfId="0" applyNumberFormat="1" applyFont="1" applyAlignment="1">
      <alignment horizontal="center"/>
    </xf>
    <xf numFmtId="4" fontId="61" fillId="0" borderId="0" xfId="0" applyNumberFormat="1" applyFont="1" applyAlignment="1">
      <alignment horizontal="center"/>
    </xf>
    <xf numFmtId="0" fontId="61" fillId="8" borderId="0" xfId="0" applyFont="1" applyFill="1" applyAlignment="1">
      <alignment horizontal="center"/>
    </xf>
    <xf numFmtId="0" fontId="62" fillId="0" borderId="0" xfId="0" applyFont="1" applyAlignment="1">
      <alignment horizontal="center"/>
    </xf>
    <xf numFmtId="0" fontId="61" fillId="0" borderId="0" xfId="0" applyFont="1"/>
    <xf numFmtId="49" fontId="4" fillId="7" borderId="8" xfId="0" applyNumberFormat="1" applyFont="1" applyFill="1" applyBorder="1" applyAlignment="1">
      <alignment horizontal="center"/>
    </xf>
    <xf numFmtId="49" fontId="28" fillId="11" borderId="8" xfId="0" applyNumberFormat="1" applyFont="1" applyFill="1" applyBorder="1" applyAlignment="1">
      <alignment horizontal="center"/>
    </xf>
    <xf numFmtId="0" fontId="28" fillId="11" borderId="0" xfId="0" applyFont="1" applyFill="1" applyAlignment="1">
      <alignment horizontal="center"/>
    </xf>
    <xf numFmtId="0" fontId="28" fillId="11" borderId="8" xfId="0" applyFont="1" applyFill="1" applyBorder="1" applyAlignment="1">
      <alignment horizontal="center"/>
    </xf>
    <xf numFmtId="4" fontId="7" fillId="11" borderId="0" xfId="0" applyNumberFormat="1" applyFont="1" applyFill="1" applyAlignment="1">
      <alignment horizontal="right"/>
    </xf>
    <xf numFmtId="4" fontId="7" fillId="11" borderId="0" xfId="0" applyNumberFormat="1" applyFont="1" applyFill="1"/>
    <xf numFmtId="0" fontId="13" fillId="0" borderId="0" xfId="0" applyFont="1" applyAlignment="1">
      <alignment horizontal="center"/>
    </xf>
    <xf numFmtId="0" fontId="6" fillId="7" borderId="0" xfId="0" applyFont="1" applyFill="1" applyAlignment="1">
      <alignment wrapText="1"/>
    </xf>
    <xf numFmtId="4" fontId="6" fillId="7" borderId="0" xfId="0" applyNumberFormat="1" applyFont="1" applyFill="1" applyAlignment="1">
      <alignment horizontal="right"/>
    </xf>
    <xf numFmtId="4" fontId="6" fillId="7" borderId="0" xfId="0" applyNumberFormat="1" applyFont="1" applyFill="1"/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horizontal="right"/>
    </xf>
    <xf numFmtId="4" fontId="7" fillId="11" borderId="9" xfId="0" applyNumberFormat="1" applyFont="1" applyFill="1" applyBorder="1" applyAlignment="1">
      <alignment horizontal="right"/>
    </xf>
    <xf numFmtId="4" fontId="7" fillId="8" borderId="9" xfId="0" applyNumberFormat="1" applyFont="1" applyFill="1" applyBorder="1" applyAlignment="1">
      <alignment horizontal="right"/>
    </xf>
    <xf numFmtId="165" fontId="11" fillId="0" borderId="0" xfId="0" applyNumberFormat="1" applyFont="1" applyAlignment="1">
      <alignment horizontal="right"/>
    </xf>
    <xf numFmtId="165" fontId="11" fillId="0" borderId="0" xfId="0" applyNumberFormat="1" applyFont="1"/>
    <xf numFmtId="165" fontId="33" fillId="11" borderId="0" xfId="0" applyNumberFormat="1" applyFont="1" applyFill="1" applyAlignment="1">
      <alignment horizontal="right"/>
    </xf>
    <xf numFmtId="165" fontId="33" fillId="11" borderId="0" xfId="0" applyNumberFormat="1" applyFont="1" applyFill="1"/>
    <xf numFmtId="0" fontId="33" fillId="11" borderId="8" xfId="0" applyFont="1" applyFill="1" applyBorder="1" applyAlignment="1">
      <alignment horizontal="center" vertical="center"/>
    </xf>
    <xf numFmtId="165" fontId="33" fillId="11" borderId="9" xfId="0" applyNumberFormat="1" applyFont="1" applyFill="1" applyBorder="1"/>
    <xf numFmtId="0" fontId="0" fillId="0" borderId="8" xfId="0" applyBorder="1"/>
    <xf numFmtId="0" fontId="63" fillId="11" borderId="5" xfId="0" applyFont="1" applyFill="1" applyBorder="1" applyAlignment="1">
      <alignment horizontal="center"/>
    </xf>
    <xf numFmtId="165" fontId="0" fillId="0" borderId="9" xfId="0" applyNumberFormat="1" applyBorder="1"/>
    <xf numFmtId="2" fontId="1" fillId="11" borderId="6" xfId="0" applyNumberFormat="1" applyFont="1" applyFill="1" applyBorder="1"/>
    <xf numFmtId="165" fontId="1" fillId="11" borderId="6" xfId="0" applyNumberFormat="1" applyFont="1" applyFill="1" applyBorder="1"/>
    <xf numFmtId="165" fontId="1" fillId="11" borderId="7" xfId="0" applyNumberFormat="1" applyFont="1" applyFill="1" applyBorder="1"/>
    <xf numFmtId="0" fontId="33" fillId="11" borderId="0" xfId="0" applyFont="1" applyFill="1"/>
    <xf numFmtId="0" fontId="63" fillId="11" borderId="6" xfId="0" applyFont="1" applyFill="1" applyBorder="1"/>
    <xf numFmtId="0" fontId="6" fillId="8" borderId="8" xfId="0" applyFont="1" applyFill="1" applyBorder="1" applyAlignment="1">
      <alignment horizontal="center"/>
    </xf>
    <xf numFmtId="0" fontId="6" fillId="8" borderId="0" xfId="0" applyFont="1" applyFill="1" applyAlignment="1">
      <alignment wrapText="1"/>
    </xf>
    <xf numFmtId="165" fontId="6" fillId="8" borderId="0" xfId="0" applyNumberFormat="1" applyFont="1" applyFill="1" applyAlignment="1">
      <alignment horizontal="right" wrapText="1"/>
    </xf>
    <xf numFmtId="4" fontId="6" fillId="8" borderId="0" xfId="0" applyNumberFormat="1" applyFont="1" applyFill="1"/>
    <xf numFmtId="0" fontId="32" fillId="0" borderId="0" xfId="0" applyFont="1"/>
    <xf numFmtId="0" fontId="10" fillId="7" borderId="0" xfId="0" applyFont="1" applyFill="1"/>
    <xf numFmtId="0" fontId="10" fillId="12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4" fontId="10" fillId="12" borderId="0" xfId="0" applyNumberFormat="1" applyFont="1" applyFill="1"/>
    <xf numFmtId="0" fontId="4" fillId="8" borderId="0" xfId="0" applyFont="1" applyFill="1"/>
    <xf numFmtId="0" fontId="42" fillId="8" borderId="0" xfId="0" applyFont="1" applyFill="1"/>
    <xf numFmtId="0" fontId="16" fillId="8" borderId="0" xfId="0" applyFont="1" applyFill="1" applyAlignment="1">
      <alignment horizontal="left" wrapText="1"/>
    </xf>
    <xf numFmtId="0" fontId="4" fillId="8" borderId="0" xfId="0" applyFont="1" applyFill="1" applyAlignment="1">
      <alignment horizontal="left" wrapText="1"/>
    </xf>
    <xf numFmtId="0" fontId="22" fillId="8" borderId="0" xfId="0" applyFont="1" applyFill="1" applyAlignment="1">
      <alignment horizontal="center"/>
    </xf>
    <xf numFmtId="4" fontId="23" fillId="8" borderId="0" xfId="0" applyNumberFormat="1" applyFont="1" applyFill="1" applyAlignment="1">
      <alignment wrapText="1"/>
    </xf>
    <xf numFmtId="0" fontId="4" fillId="11" borderId="0" xfId="0" applyFont="1" applyFill="1" applyAlignment="1">
      <alignment horizontal="center" wrapText="1"/>
    </xf>
    <xf numFmtId="4" fontId="4" fillId="11" borderId="0" xfId="0" applyNumberFormat="1" applyFont="1" applyFill="1" applyAlignment="1">
      <alignment horizontal="right"/>
    </xf>
    <xf numFmtId="4" fontId="51" fillId="8" borderId="0" xfId="0" applyNumberFormat="1" applyFont="1" applyFill="1" applyAlignment="1">
      <alignment horizontal="right"/>
    </xf>
    <xf numFmtId="0" fontId="10" fillId="12" borderId="0" xfId="0" applyFont="1" applyFill="1" applyAlignment="1">
      <alignment wrapText="1"/>
    </xf>
    <xf numFmtId="165" fontId="10" fillId="12" borderId="0" xfId="0" applyNumberFormat="1" applyFont="1" applyFill="1"/>
    <xf numFmtId="0" fontId="52" fillId="8" borderId="0" xfId="0" applyFont="1" applyFill="1"/>
    <xf numFmtId="165" fontId="43" fillId="8" borderId="0" xfId="0" applyNumberFormat="1" applyFont="1" applyFill="1" applyAlignment="1">
      <alignment horizontal="right"/>
    </xf>
    <xf numFmtId="165" fontId="4" fillId="7" borderId="0" xfId="0" applyNumberFormat="1" applyFont="1" applyFill="1"/>
    <xf numFmtId="165" fontId="16" fillId="8" borderId="0" xfId="0" applyNumberFormat="1" applyFont="1" applyFill="1"/>
    <xf numFmtId="165" fontId="4" fillId="8" borderId="0" xfId="0" applyNumberFormat="1" applyFont="1" applyFill="1"/>
    <xf numFmtId="165" fontId="4" fillId="8" borderId="0" xfId="0" applyNumberFormat="1" applyFont="1" applyFill="1" applyAlignment="1">
      <alignment horizontal="right"/>
    </xf>
    <xf numFmtId="0" fontId="7" fillId="7" borderId="0" xfId="0" applyFont="1" applyFill="1" applyAlignment="1">
      <alignment horizontal="left" wrapText="1"/>
    </xf>
    <xf numFmtId="0" fontId="23" fillId="8" borderId="0" xfId="0" applyFont="1" applyFill="1" applyAlignment="1">
      <alignment horizontal="center"/>
    </xf>
    <xf numFmtId="0" fontId="23" fillId="8" borderId="0" xfId="0" applyFont="1" applyFill="1" applyAlignment="1">
      <alignment horizontal="left" wrapText="1"/>
    </xf>
    <xf numFmtId="0" fontId="7" fillId="8" borderId="0" xfId="0" applyFont="1" applyFill="1" applyAlignment="1">
      <alignment horizontal="left" wrapText="1"/>
    </xf>
    <xf numFmtId="0" fontId="43" fillId="8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wrapText="1"/>
    </xf>
    <xf numFmtId="4" fontId="7" fillId="7" borderId="0" xfId="0" applyNumberFormat="1" applyFont="1" applyFill="1" applyAlignment="1">
      <alignment wrapText="1"/>
    </xf>
    <xf numFmtId="0" fontId="7" fillId="8" borderId="0" xfId="0" applyFont="1" applyFill="1" applyAlignment="1">
      <alignment horizontal="center" wrapText="1"/>
    </xf>
    <xf numFmtId="0" fontId="45" fillId="8" borderId="0" xfId="0" applyFont="1" applyFill="1" applyAlignment="1">
      <alignment horizontal="center" wrapText="1"/>
    </xf>
    <xf numFmtId="4" fontId="45" fillId="8" borderId="0" xfId="0" applyNumberFormat="1" applyFont="1" applyFill="1" applyAlignment="1">
      <alignment wrapText="1"/>
    </xf>
    <xf numFmtId="0" fontId="46" fillId="8" borderId="0" xfId="0" applyFont="1" applyFill="1" applyAlignment="1">
      <alignment horizontal="left" wrapText="1"/>
    </xf>
    <xf numFmtId="4" fontId="7" fillId="8" borderId="0" xfId="0" applyNumberFormat="1" applyFont="1" applyFill="1" applyAlignment="1">
      <alignment wrapText="1"/>
    </xf>
    <xf numFmtId="4" fontId="23" fillId="8" borderId="0" xfId="0" applyNumberFormat="1" applyFont="1" applyFill="1" applyAlignment="1">
      <alignment horizontal="center" wrapText="1"/>
    </xf>
    <xf numFmtId="4" fontId="49" fillId="8" borderId="0" xfId="0" applyNumberFormat="1" applyFont="1" applyFill="1" applyAlignment="1">
      <alignment wrapText="1"/>
    </xf>
    <xf numFmtId="0" fontId="42" fillId="0" borderId="9" xfId="0" applyFont="1" applyBorder="1"/>
    <xf numFmtId="0" fontId="43" fillId="0" borderId="5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165" fontId="10" fillId="0" borderId="6" xfId="0" applyNumberFormat="1" applyFont="1" applyBorder="1"/>
    <xf numFmtId="165" fontId="10" fillId="0" borderId="7" xfId="0" applyNumberFormat="1" applyFont="1" applyBorder="1"/>
    <xf numFmtId="167" fontId="0" fillId="0" borderId="0" xfId="0" applyNumberFormat="1"/>
    <xf numFmtId="0" fontId="48" fillId="17" borderId="0" xfId="0" applyFont="1" applyFill="1"/>
    <xf numFmtId="0" fontId="0" fillId="0" borderId="9" xfId="0" applyBorder="1"/>
    <xf numFmtId="0" fontId="44" fillId="11" borderId="5" xfId="0" applyFont="1" applyFill="1" applyBorder="1"/>
    <xf numFmtId="0" fontId="48" fillId="11" borderId="6" xfId="0" applyFont="1" applyFill="1" applyBorder="1"/>
    <xf numFmtId="165" fontId="10" fillId="11" borderId="6" xfId="0" applyNumberFormat="1" applyFont="1" applyFill="1" applyBorder="1" applyAlignment="1">
      <alignment horizontal="right"/>
    </xf>
    <xf numFmtId="165" fontId="10" fillId="11" borderId="6" xfId="0" applyNumberFormat="1" applyFont="1" applyFill="1" applyBorder="1"/>
    <xf numFmtId="165" fontId="10" fillId="11" borderId="7" xfId="0" applyNumberFormat="1" applyFont="1" applyFill="1" applyBorder="1"/>
    <xf numFmtId="0" fontId="55" fillId="9" borderId="0" xfId="0" applyFont="1" applyFill="1" applyAlignment="1">
      <alignment horizontal="center" vertical="center"/>
    </xf>
    <xf numFmtId="165" fontId="55" fillId="9" borderId="0" xfId="0" applyNumberFormat="1" applyFont="1" applyFill="1" applyAlignment="1">
      <alignment horizontal="center" vertical="center" wrapText="1"/>
    </xf>
    <xf numFmtId="0" fontId="55" fillId="9" borderId="0" xfId="0" applyFont="1" applyFill="1" applyAlignment="1">
      <alignment horizontal="center" vertical="center" wrapText="1"/>
    </xf>
    <xf numFmtId="0" fontId="44" fillId="11" borderId="0" xfId="0" applyFont="1" applyFill="1" applyAlignment="1">
      <alignment horizontal="center" vertical="center"/>
    </xf>
    <xf numFmtId="0" fontId="44" fillId="17" borderId="0" xfId="0" applyFont="1" applyFill="1" applyAlignment="1">
      <alignment horizontal="center" vertical="center"/>
    </xf>
    <xf numFmtId="49" fontId="48" fillId="17" borderId="0" xfId="0" applyNumberFormat="1" applyFont="1" applyFill="1" applyAlignment="1">
      <alignment wrapText="1"/>
    </xf>
    <xf numFmtId="0" fontId="44" fillId="8" borderId="0" xfId="0" applyFont="1" applyFill="1" applyAlignment="1">
      <alignment horizontal="center" vertical="center"/>
    </xf>
    <xf numFmtId="49" fontId="48" fillId="8" borderId="0" xfId="0" applyNumberFormat="1" applyFont="1" applyFill="1"/>
    <xf numFmtId="165" fontId="10" fillId="11" borderId="0" xfId="0" applyNumberFormat="1" applyFont="1" applyFill="1"/>
    <xf numFmtId="0" fontId="0" fillId="0" borderId="0" xfId="0" applyAlignment="1">
      <alignment horizontal="justify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13" fillId="0" borderId="0" xfId="0" applyNumberFormat="1" applyFont="1" applyAlignment="1">
      <alignment horizontal="left" wrapText="1"/>
    </xf>
    <xf numFmtId="0" fontId="59" fillId="7" borderId="2" xfId="0" applyFont="1" applyFill="1" applyBorder="1" applyAlignment="1">
      <alignment horizontal="center" vertical="top" wrapText="1"/>
    </xf>
    <xf numFmtId="0" fontId="59" fillId="7" borderId="3" xfId="0" applyFont="1" applyFill="1" applyBorder="1" applyAlignment="1">
      <alignment horizontal="center" vertical="top"/>
    </xf>
    <xf numFmtId="0" fontId="59" fillId="7" borderId="4" xfId="0" applyFont="1" applyFill="1" applyBorder="1" applyAlignment="1">
      <alignment horizontal="center" vertical="top"/>
    </xf>
    <xf numFmtId="0" fontId="59" fillId="7" borderId="5" xfId="0" applyFont="1" applyFill="1" applyBorder="1" applyAlignment="1">
      <alignment horizontal="center" vertical="top"/>
    </xf>
    <xf numFmtId="0" fontId="59" fillId="7" borderId="6" xfId="0" applyFont="1" applyFill="1" applyBorder="1" applyAlignment="1">
      <alignment horizontal="center" vertical="top"/>
    </xf>
    <xf numFmtId="0" fontId="59" fillId="7" borderId="7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left" wrapText="1"/>
    </xf>
    <xf numFmtId="0" fontId="10" fillId="7" borderId="8" xfId="0" applyFont="1" applyFill="1" applyBorder="1"/>
    <xf numFmtId="0" fontId="10" fillId="7" borderId="0" xfId="0" applyFont="1" applyFill="1"/>
    <xf numFmtId="0" fontId="24" fillId="0" borderId="0" xfId="0" applyFont="1" applyAlignment="1">
      <alignment horizontal="left"/>
    </xf>
    <xf numFmtId="0" fontId="0" fillId="0" borderId="0" xfId="0"/>
    <xf numFmtId="0" fontId="38" fillId="8" borderId="1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/>
    </xf>
    <xf numFmtId="0" fontId="57" fillId="18" borderId="8" xfId="0" applyFont="1" applyFill="1" applyBorder="1" applyAlignment="1">
      <alignment horizontal="left"/>
    </xf>
    <xf numFmtId="0" fontId="58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3" fillId="0" borderId="0" xfId="0" applyFont="1" applyAlignment="1">
      <alignment horizontal="center" wrapText="1"/>
    </xf>
    <xf numFmtId="0" fontId="45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165" fontId="10" fillId="12" borderId="9" xfId="0" applyNumberFormat="1" applyFont="1" applyFill="1" applyBorder="1" applyAlignment="1">
      <alignment horizontal="right"/>
    </xf>
    <xf numFmtId="0" fontId="10" fillId="15" borderId="8" xfId="0" applyFont="1" applyFill="1" applyBorder="1" applyAlignment="1">
      <alignment horizontal="center"/>
    </xf>
    <xf numFmtId="0" fontId="10" fillId="15" borderId="0" xfId="0" applyFont="1" applyFill="1" applyAlignment="1">
      <alignment horizontal="center"/>
    </xf>
    <xf numFmtId="0" fontId="10" fillId="15" borderId="0" xfId="0" applyFont="1" applyFill="1" applyAlignment="1">
      <alignment wrapText="1"/>
    </xf>
    <xf numFmtId="0" fontId="10" fillId="15" borderId="0" xfId="0" applyFont="1" applyFill="1"/>
    <xf numFmtId="165" fontId="10" fillId="15" borderId="0" xfId="0" applyNumberFormat="1" applyFont="1" applyFill="1" applyAlignment="1">
      <alignment horizontal="right"/>
    </xf>
    <xf numFmtId="165" fontId="10" fillId="15" borderId="9" xfId="0" applyNumberFormat="1" applyFont="1" applyFill="1" applyBorder="1" applyAlignment="1">
      <alignment horizontal="right"/>
    </xf>
    <xf numFmtId="0" fontId="10" fillId="12" borderId="8" xfId="0" applyFont="1" applyFill="1" applyBorder="1" applyAlignment="1">
      <alignment horizontal="center"/>
    </xf>
    <xf numFmtId="0" fontId="10" fillId="12" borderId="0" xfId="0" applyFont="1" applyFill="1" applyAlignment="1">
      <alignment horizontal="center"/>
    </xf>
    <xf numFmtId="0" fontId="10" fillId="12" borderId="0" xfId="0" applyFont="1" applyFill="1" applyAlignment="1">
      <alignment horizontal="left" wrapText="1"/>
    </xf>
    <xf numFmtId="165" fontId="10" fillId="12" borderId="0" xfId="0" applyNumberFormat="1" applyFont="1" applyFill="1" applyAlignment="1">
      <alignment horizontal="right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5"/>
  <sheetViews>
    <sheetView workbookViewId="0">
      <selection activeCell="B6" sqref="B6:G7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20.5703125" customWidth="1"/>
    <col min="6" max="6" width="20.28515625" customWidth="1"/>
    <col min="7" max="7" width="22.42578125" customWidth="1"/>
    <col min="8" max="8" width="13.85546875" bestFit="1" customWidth="1"/>
    <col min="9" max="10" width="12.7109375" bestFit="1" customWidth="1"/>
  </cols>
  <sheetData>
    <row r="1" spans="2:8">
      <c r="G1" s="8" t="s">
        <v>504</v>
      </c>
    </row>
    <row r="2" spans="2:8">
      <c r="G2" s="8"/>
    </row>
    <row r="3" spans="2:8" ht="49.5" customHeight="1">
      <c r="B3" s="912" t="s">
        <v>496</v>
      </c>
      <c r="C3" s="912"/>
      <c r="D3" s="912"/>
      <c r="E3" s="912"/>
      <c r="F3" s="912"/>
      <c r="G3" s="912"/>
    </row>
    <row r="4" spans="2:8">
      <c r="B4" s="915"/>
      <c r="C4" s="915"/>
      <c r="D4" s="915"/>
      <c r="E4" s="915"/>
      <c r="F4" s="915"/>
      <c r="G4" s="915"/>
    </row>
    <row r="5" spans="2:8" ht="17.25" customHeight="1" thickBot="1">
      <c r="B5" s="5"/>
    </row>
    <row r="6" spans="2:8">
      <c r="B6" s="916" t="s">
        <v>525</v>
      </c>
      <c r="C6" s="917"/>
      <c r="D6" s="917"/>
      <c r="E6" s="917"/>
      <c r="F6" s="917"/>
      <c r="G6" s="918"/>
    </row>
    <row r="7" spans="2:8" ht="30.75" customHeight="1" thickBot="1">
      <c r="B7" s="919"/>
      <c r="C7" s="920"/>
      <c r="D7" s="920"/>
      <c r="E7" s="920"/>
      <c r="F7" s="920"/>
      <c r="G7" s="921"/>
    </row>
    <row r="8" spans="2:8" ht="13.5" customHeight="1">
      <c r="B8" s="25"/>
      <c r="C8" s="25"/>
      <c r="D8" s="25"/>
      <c r="E8" s="25"/>
      <c r="F8" s="25"/>
      <c r="G8" s="25"/>
    </row>
    <row r="9" spans="2:8">
      <c r="B9" s="922" t="s">
        <v>178</v>
      </c>
      <c r="C9" s="922"/>
      <c r="D9" s="922"/>
      <c r="E9" s="922"/>
      <c r="F9" s="922"/>
      <c r="G9" s="922"/>
    </row>
    <row r="11" spans="2:8">
      <c r="B11" s="923" t="s">
        <v>163</v>
      </c>
      <c r="C11" s="923"/>
      <c r="D11" s="923"/>
      <c r="E11" s="923"/>
      <c r="F11" s="923"/>
      <c r="G11" s="923"/>
    </row>
    <row r="13" spans="2:8" ht="30.75" customHeight="1">
      <c r="B13" s="924" t="s">
        <v>497</v>
      </c>
      <c r="C13" s="924"/>
      <c r="D13" s="924"/>
      <c r="E13" s="924"/>
      <c r="F13" s="924"/>
      <c r="G13" s="924"/>
    </row>
    <row r="14" spans="2:8" ht="15.75" thickBot="1"/>
    <row r="15" spans="2:8" ht="31.5">
      <c r="B15" s="4"/>
      <c r="C15" s="762" t="s">
        <v>90</v>
      </c>
      <c r="D15" s="763" t="s">
        <v>91</v>
      </c>
      <c r="E15" s="764" t="s">
        <v>483</v>
      </c>
      <c r="F15" s="764" t="s">
        <v>400</v>
      </c>
      <c r="G15" s="765" t="s">
        <v>485</v>
      </c>
      <c r="H15" s="2"/>
    </row>
    <row r="16" spans="2:8" ht="15.75">
      <c r="C16" s="766"/>
      <c r="D16" s="767" t="s">
        <v>92</v>
      </c>
      <c r="E16" s="37">
        <f>Prihodi!C7</f>
        <v>17320000</v>
      </c>
      <c r="F16" s="37">
        <f>Prihodi!D7</f>
        <v>15970000</v>
      </c>
      <c r="G16" s="92">
        <f>Prihodi!E7</f>
        <v>16470000</v>
      </c>
      <c r="H16" s="2"/>
    </row>
    <row r="17" spans="2:10" ht="31.5">
      <c r="C17" s="766"/>
      <c r="D17" s="770" t="s">
        <v>93</v>
      </c>
      <c r="E17" s="37">
        <f>Prihodi!C21</f>
        <v>130000</v>
      </c>
      <c r="F17" s="37">
        <f>Prihodi!D21</f>
        <v>130000</v>
      </c>
      <c r="G17" s="92">
        <f>Prihodi!E21</f>
        <v>130000</v>
      </c>
      <c r="H17" s="2"/>
      <c r="I17" s="2"/>
      <c r="J17" s="2"/>
    </row>
    <row r="18" spans="2:10" ht="15.75">
      <c r="C18" s="768"/>
      <c r="D18" s="769" t="s">
        <v>452</v>
      </c>
      <c r="E18" s="543">
        <f>E16+E17</f>
        <v>17450000</v>
      </c>
      <c r="F18" s="543">
        <f>F16+F17</f>
        <v>16100000</v>
      </c>
      <c r="G18" s="544">
        <f>G16+G17</f>
        <v>16600000</v>
      </c>
      <c r="H18" s="2"/>
      <c r="I18" s="2"/>
      <c r="J18" s="2"/>
    </row>
    <row r="19" spans="2:10" ht="15.75">
      <c r="C19" s="766"/>
      <c r="D19" s="767" t="s">
        <v>94</v>
      </c>
      <c r="E19" s="37">
        <f>Rashodi!C7</f>
        <v>15118000</v>
      </c>
      <c r="F19" s="37">
        <f>Rashodi!D7</f>
        <v>13889000</v>
      </c>
      <c r="G19" s="92">
        <f>Rashodi!E7</f>
        <v>13229000</v>
      </c>
      <c r="H19" s="2"/>
      <c r="I19" s="2"/>
      <c r="J19" s="2"/>
    </row>
    <row r="20" spans="2:10" ht="31.5">
      <c r="C20" s="766"/>
      <c r="D20" s="770" t="s">
        <v>95</v>
      </c>
      <c r="E20" s="37">
        <f>Rashodi!C23</f>
        <v>3382000</v>
      </c>
      <c r="F20" s="37">
        <f>Rashodi!D23</f>
        <v>2611000</v>
      </c>
      <c r="G20" s="92">
        <f>Rashodi!E23</f>
        <v>3771000</v>
      </c>
      <c r="H20" s="2"/>
    </row>
    <row r="21" spans="2:10" ht="15.75">
      <c r="C21" s="768"/>
      <c r="D21" s="769" t="s">
        <v>453</v>
      </c>
      <c r="E21" s="543">
        <f>E19+E20</f>
        <v>18500000</v>
      </c>
      <c r="F21" s="543">
        <f>F19+F20</f>
        <v>16500000</v>
      </c>
      <c r="G21" s="544">
        <f>G19+G20</f>
        <v>17000000</v>
      </c>
      <c r="H21" s="2"/>
    </row>
    <row r="22" spans="2:10" ht="16.5" thickBot="1">
      <c r="B22" s="6"/>
      <c r="C22" s="771"/>
      <c r="D22" s="772" t="s">
        <v>96</v>
      </c>
      <c r="E22" s="773">
        <f>E18-E21</f>
        <v>-1050000</v>
      </c>
      <c r="F22" s="773">
        <f>F18-F21</f>
        <v>-400000</v>
      </c>
      <c r="G22" s="774">
        <f>G18-G21</f>
        <v>-400000</v>
      </c>
      <c r="H22" s="2"/>
      <c r="I22" s="2"/>
    </row>
    <row r="23" spans="2:10" ht="15.75">
      <c r="C23" s="265"/>
      <c r="D23" s="265"/>
      <c r="E23" s="265"/>
      <c r="F23" s="265"/>
      <c r="G23" s="265"/>
      <c r="I23" s="2"/>
    </row>
    <row r="24" spans="2:10" ht="16.5" thickBot="1">
      <c r="C24" s="265"/>
      <c r="D24" s="265"/>
      <c r="E24" s="265"/>
      <c r="F24" s="265"/>
      <c r="G24" s="265"/>
      <c r="I24" s="2"/>
    </row>
    <row r="25" spans="2:10" ht="31.5">
      <c r="B25" s="4"/>
      <c r="C25" s="762" t="s">
        <v>97</v>
      </c>
      <c r="D25" s="775" t="s">
        <v>98</v>
      </c>
      <c r="E25" s="764" t="s">
        <v>483</v>
      </c>
      <c r="F25" s="764" t="s">
        <v>462</v>
      </c>
      <c r="G25" s="765" t="s">
        <v>484</v>
      </c>
      <c r="I25" s="2"/>
    </row>
    <row r="26" spans="2:10" ht="31.5">
      <c r="C26" s="766"/>
      <c r="D26" s="770" t="s">
        <v>99</v>
      </c>
      <c r="E26" s="37">
        <f>'Racun financiranja'!C7</f>
        <v>50000</v>
      </c>
      <c r="F26" s="37">
        <f>'Racun financiranja'!D5</f>
        <v>400000</v>
      </c>
      <c r="G26" s="92">
        <f>'Racun financiranja'!E5</f>
        <v>400000</v>
      </c>
    </row>
    <row r="27" spans="2:10" ht="36.75" customHeight="1">
      <c r="C27" s="766"/>
      <c r="D27" s="770" t="s">
        <v>100</v>
      </c>
      <c r="E27" s="37">
        <v>0</v>
      </c>
      <c r="F27" s="37">
        <v>0</v>
      </c>
      <c r="G27" s="92">
        <v>0</v>
      </c>
      <c r="I27" s="37"/>
    </row>
    <row r="28" spans="2:10" ht="16.5" thickBot="1">
      <c r="B28" s="6"/>
      <c r="C28" s="771"/>
      <c r="D28" s="772" t="s">
        <v>101</v>
      </c>
      <c r="E28" s="776">
        <f>E26+E27</f>
        <v>50000</v>
      </c>
      <c r="F28" s="776">
        <f>F26+F27</f>
        <v>400000</v>
      </c>
      <c r="G28" s="777">
        <f>G26+G27</f>
        <v>400000</v>
      </c>
      <c r="I28" s="2"/>
    </row>
    <row r="29" spans="2:10" ht="16.5" thickBot="1">
      <c r="B29" s="6"/>
      <c r="C29" s="778"/>
      <c r="D29" s="778"/>
      <c r="E29" s="517"/>
      <c r="F29" s="517"/>
      <c r="G29" s="517"/>
    </row>
    <row r="30" spans="2:10" ht="48" customHeight="1" thickBot="1">
      <c r="B30" s="6"/>
      <c r="C30" s="779" t="s">
        <v>190</v>
      </c>
      <c r="D30" s="780" t="s">
        <v>486</v>
      </c>
      <c r="E30" s="781">
        <v>1000000</v>
      </c>
      <c r="F30" s="781">
        <v>0</v>
      </c>
      <c r="G30" s="782">
        <v>0</v>
      </c>
    </row>
    <row r="31" spans="2:10" ht="16.5" thickBot="1">
      <c r="B31" s="6"/>
      <c r="C31" s="778"/>
      <c r="D31" s="778"/>
      <c r="E31" s="517"/>
      <c r="F31" s="517"/>
      <c r="G31" s="517"/>
    </row>
    <row r="32" spans="2:10" ht="32.25" thickBot="1">
      <c r="C32" s="783" t="s">
        <v>194</v>
      </c>
      <c r="D32" s="784" t="s">
        <v>193</v>
      </c>
      <c r="E32" s="785">
        <f>E22+E28+E30</f>
        <v>0</v>
      </c>
      <c r="F32" s="786">
        <v>0</v>
      </c>
      <c r="G32" s="787">
        <v>0</v>
      </c>
    </row>
    <row r="33" spans="2:7" s="806" customFormat="1" ht="15.75">
      <c r="C33" s="807"/>
      <c r="D33" s="808"/>
      <c r="E33" s="809"/>
      <c r="F33" s="810"/>
      <c r="G33" s="810"/>
    </row>
    <row r="34" spans="2:7" s="806" customFormat="1" ht="15.75">
      <c r="C34" s="807"/>
      <c r="D34" s="808"/>
      <c r="E34" s="809"/>
      <c r="F34" s="810"/>
      <c r="G34" s="810"/>
    </row>
    <row r="35" spans="2:7">
      <c r="D35" s="11"/>
      <c r="E35" s="12"/>
    </row>
    <row r="36" spans="2:7">
      <c r="D36" s="11"/>
      <c r="E36" s="16" t="s">
        <v>183</v>
      </c>
    </row>
    <row r="37" spans="2:7">
      <c r="D37" s="11"/>
      <c r="E37" s="12"/>
    </row>
    <row r="38" spans="2:7">
      <c r="B38" s="913" t="s">
        <v>499</v>
      </c>
      <c r="C38" s="913"/>
      <c r="D38" s="913"/>
      <c r="E38" s="913"/>
      <c r="F38" s="913"/>
      <c r="G38" s="913"/>
    </row>
    <row r="39" spans="2:7">
      <c r="D39" s="11"/>
      <c r="E39" s="12"/>
    </row>
    <row r="40" spans="2:7">
      <c r="D40" s="11"/>
      <c r="E40" s="13" t="s">
        <v>399</v>
      </c>
    </row>
    <row r="41" spans="2:7">
      <c r="D41" s="11"/>
      <c r="E41" s="13"/>
    </row>
    <row r="42" spans="2:7">
      <c r="C42" s="10"/>
      <c r="D42" s="10"/>
      <c r="E42" s="15"/>
      <c r="F42" s="10"/>
      <c r="G42" s="10"/>
    </row>
    <row r="43" spans="2:7" ht="30.75" hidden="1" customHeight="1">
      <c r="B43" s="914" t="s">
        <v>498</v>
      </c>
      <c r="C43" s="914"/>
      <c r="D43" s="914"/>
      <c r="E43" s="914"/>
      <c r="F43" s="914"/>
      <c r="G43" s="914"/>
    </row>
    <row r="44" spans="2:7" ht="13.5" customHeight="1">
      <c r="B44" s="914"/>
      <c r="C44" s="914"/>
      <c r="D44" s="914"/>
      <c r="E44" s="914"/>
      <c r="F44" s="914"/>
      <c r="G44" s="914"/>
    </row>
    <row r="45" spans="2:7">
      <c r="B45" s="914"/>
      <c r="C45" s="914"/>
      <c r="D45" s="914"/>
      <c r="E45" s="914"/>
      <c r="F45" s="914"/>
      <c r="G45" s="914"/>
    </row>
  </sheetData>
  <mergeCells count="8">
    <mergeCell ref="B3:G3"/>
    <mergeCell ref="B38:G38"/>
    <mergeCell ref="B43:G45"/>
    <mergeCell ref="B4:G4"/>
    <mergeCell ref="B6:G7"/>
    <mergeCell ref="B9:G9"/>
    <mergeCell ref="B11:G11"/>
    <mergeCell ref="B13:G13"/>
  </mergeCells>
  <pageMargins left="0.31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1"/>
  <sheetViews>
    <sheetView topLeftCell="A28" workbookViewId="0">
      <selection activeCell="D43" sqref="D43"/>
    </sheetView>
  </sheetViews>
  <sheetFormatPr defaultRowHeight="15"/>
  <cols>
    <col min="1" max="1" width="10.85546875" customWidth="1"/>
    <col min="2" max="2" width="37.28515625" customWidth="1"/>
    <col min="3" max="3" width="21.42578125" style="18" customWidth="1"/>
    <col min="4" max="4" width="21.85546875" customWidth="1"/>
    <col min="5" max="5" width="22" customWidth="1"/>
    <col min="6" max="6" width="14.28515625" bestFit="1" customWidth="1"/>
    <col min="7" max="7" width="14" bestFit="1" customWidth="1"/>
  </cols>
  <sheetData>
    <row r="1" spans="1:6" ht="23.25">
      <c r="A1" s="925" t="s">
        <v>102</v>
      </c>
      <c r="B1" s="925"/>
      <c r="C1" s="17"/>
    </row>
    <row r="2" spans="1:6" ht="15.75" thickBot="1"/>
    <row r="3" spans="1:6" ht="49.15" customHeight="1">
      <c r="A3" s="247" t="s">
        <v>0</v>
      </c>
      <c r="B3" s="248" t="s">
        <v>1</v>
      </c>
      <c r="C3" s="249" t="s">
        <v>483</v>
      </c>
      <c r="D3" s="250" t="s">
        <v>462</v>
      </c>
      <c r="E3" s="251" t="s">
        <v>484</v>
      </c>
    </row>
    <row r="4" spans="1:6">
      <c r="A4" s="211"/>
      <c r="B4" s="177"/>
      <c r="C4" s="178"/>
      <c r="D4" s="179"/>
      <c r="E4" s="212"/>
    </row>
    <row r="5" spans="1:6" ht="36">
      <c r="A5" s="213"/>
      <c r="B5" s="180" t="s">
        <v>381</v>
      </c>
      <c r="C5" s="181">
        <f>C7+C21</f>
        <v>17450000</v>
      </c>
      <c r="D5" s="182">
        <f>D7+D21</f>
        <v>16100000</v>
      </c>
      <c r="E5" s="214">
        <f>E7+E21</f>
        <v>16600000</v>
      </c>
      <c r="F5" s="2"/>
    </row>
    <row r="6" spans="1:6" ht="16.5">
      <c r="A6" s="215"/>
      <c r="B6" s="183"/>
      <c r="C6" s="184"/>
      <c r="D6" s="185"/>
      <c r="E6" s="216"/>
      <c r="F6" s="2"/>
    </row>
    <row r="7" spans="1:6" ht="16.5">
      <c r="A7" s="244">
        <v>6</v>
      </c>
      <c r="B7" s="245" t="s">
        <v>103</v>
      </c>
      <c r="C7" s="246">
        <f>C9+C11+C13+C15+C17+C19</f>
        <v>17320000</v>
      </c>
      <c r="D7" s="252">
        <f>D9+D11+D13+D15+D17+D19</f>
        <v>15970000</v>
      </c>
      <c r="E7" s="243">
        <f>E9+E11+E13+E15+E17+E19</f>
        <v>16470000</v>
      </c>
      <c r="F7" s="2"/>
    </row>
    <row r="8" spans="1:6" ht="15.75">
      <c r="A8" s="217"/>
      <c r="B8" s="186"/>
      <c r="C8" s="187"/>
      <c r="D8" s="188"/>
      <c r="E8" s="216"/>
      <c r="F8" s="14"/>
    </row>
    <row r="9" spans="1:6" ht="15.75">
      <c r="A9" s="220">
        <v>61</v>
      </c>
      <c r="B9" s="189" t="s">
        <v>2</v>
      </c>
      <c r="C9" s="190">
        <v>6830000</v>
      </c>
      <c r="D9" s="191">
        <v>6940000</v>
      </c>
      <c r="E9" s="218">
        <v>7200000</v>
      </c>
      <c r="F9" s="2"/>
    </row>
    <row r="10" spans="1:6" ht="15.75">
      <c r="A10" s="217"/>
      <c r="B10" s="186"/>
      <c r="C10" s="187"/>
      <c r="D10" s="188"/>
      <c r="E10" s="216"/>
    </row>
    <row r="11" spans="1:6" ht="15.75">
      <c r="A11" s="219">
        <v>63</v>
      </c>
      <c r="B11" s="192" t="s">
        <v>3</v>
      </c>
      <c r="C11" s="193">
        <v>8700000</v>
      </c>
      <c r="D11" s="194">
        <v>7200000</v>
      </c>
      <c r="E11" s="218">
        <v>7300000</v>
      </c>
      <c r="F11" s="2"/>
    </row>
    <row r="12" spans="1:6" ht="15.75">
      <c r="A12" s="217"/>
      <c r="B12" s="186"/>
      <c r="C12" s="187"/>
      <c r="D12" s="188"/>
      <c r="E12" s="216"/>
    </row>
    <row r="13" spans="1:6" ht="15.75">
      <c r="A13" s="220">
        <v>64</v>
      </c>
      <c r="B13" s="195" t="s">
        <v>4</v>
      </c>
      <c r="C13" s="190">
        <v>220000</v>
      </c>
      <c r="D13" s="191">
        <v>220000</v>
      </c>
      <c r="E13" s="218">
        <v>250000</v>
      </c>
    </row>
    <row r="14" spans="1:6" ht="15.75">
      <c r="A14" s="217"/>
      <c r="B14" s="186"/>
      <c r="C14" s="187"/>
      <c r="D14" s="188"/>
      <c r="E14" s="216"/>
    </row>
    <row r="15" spans="1:6" ht="63.6" customHeight="1">
      <c r="A15" s="296">
        <v>65</v>
      </c>
      <c r="B15" s="196" t="s">
        <v>128</v>
      </c>
      <c r="C15" s="297">
        <v>1000000</v>
      </c>
      <c r="D15" s="298">
        <v>1040000</v>
      </c>
      <c r="E15" s="299">
        <v>1100000</v>
      </c>
      <c r="F15" s="2"/>
    </row>
    <row r="16" spans="1:6" ht="16.5" customHeight="1">
      <c r="A16" s="223"/>
      <c r="B16" s="199"/>
      <c r="C16" s="200"/>
      <c r="D16" s="201"/>
      <c r="E16" s="224"/>
    </row>
    <row r="17" spans="1:6" ht="30.75" customHeight="1">
      <c r="A17" s="221">
        <v>66</v>
      </c>
      <c r="B17" s="196" t="s">
        <v>177</v>
      </c>
      <c r="C17" s="197">
        <v>70000</v>
      </c>
      <c r="D17" s="198">
        <v>70000</v>
      </c>
      <c r="E17" s="225">
        <v>70000</v>
      </c>
      <c r="F17" s="2"/>
    </row>
    <row r="18" spans="1:6">
      <c r="A18" s="226"/>
      <c r="B18" s="202"/>
      <c r="C18" s="203"/>
      <c r="D18" s="204"/>
      <c r="E18" s="227"/>
    </row>
    <row r="19" spans="1:6" ht="33" customHeight="1">
      <c r="A19" s="221">
        <v>68</v>
      </c>
      <c r="B19" s="196" t="s">
        <v>5</v>
      </c>
      <c r="C19" s="197">
        <v>500000</v>
      </c>
      <c r="D19" s="198">
        <v>500000</v>
      </c>
      <c r="E19" s="222">
        <v>550000</v>
      </c>
      <c r="F19" s="2"/>
    </row>
    <row r="20" spans="1:6">
      <c r="A20" s="217"/>
      <c r="B20" s="186"/>
      <c r="C20" s="187"/>
      <c r="D20" s="188"/>
      <c r="E20" s="228"/>
    </row>
    <row r="21" spans="1:6" ht="33" customHeight="1">
      <c r="A21" s="253">
        <v>7</v>
      </c>
      <c r="B21" s="254" t="s">
        <v>104</v>
      </c>
      <c r="C21" s="255">
        <f>C23+C25</f>
        <v>130000</v>
      </c>
      <c r="D21" s="256">
        <f>D23+D25</f>
        <v>130000</v>
      </c>
      <c r="E21" s="257">
        <f>E23+E25</f>
        <v>130000</v>
      </c>
      <c r="F21" s="2"/>
    </row>
    <row r="22" spans="1:6" ht="16.5">
      <c r="A22" s="229"/>
      <c r="B22" s="205"/>
      <c r="C22" s="206"/>
      <c r="D22" s="207"/>
      <c r="E22" s="216"/>
    </row>
    <row r="23" spans="1:6" ht="32.25" customHeight="1">
      <c r="A23" s="230">
        <v>71</v>
      </c>
      <c r="B23" s="208" t="s">
        <v>6</v>
      </c>
      <c r="C23" s="209">
        <v>100000</v>
      </c>
      <c r="D23" s="210">
        <v>100000</v>
      </c>
      <c r="E23" s="222">
        <v>100000</v>
      </c>
    </row>
    <row r="24" spans="1:6" ht="15.75">
      <c r="A24" s="217"/>
      <c r="B24" s="186"/>
      <c r="C24" s="187"/>
      <c r="D24" s="188"/>
      <c r="E24" s="216"/>
    </row>
    <row r="25" spans="1:6" ht="16.5" thickBot="1">
      <c r="A25" s="231">
        <v>72</v>
      </c>
      <c r="B25" s="232" t="s">
        <v>129</v>
      </c>
      <c r="C25" s="233">
        <v>30000</v>
      </c>
      <c r="D25" s="234">
        <v>30000</v>
      </c>
      <c r="E25" s="235">
        <v>30000</v>
      </c>
    </row>
    <row r="26" spans="1:6" s="9" customFormat="1" ht="15.75">
      <c r="A26" s="271"/>
      <c r="B26" s="272"/>
      <c r="C26" s="273"/>
      <c r="D26" s="274"/>
      <c r="E26" s="275"/>
    </row>
    <row r="27" spans="1:6" s="9" customFormat="1" ht="15.75">
      <c r="A27" s="271"/>
      <c r="B27" s="272"/>
      <c r="C27" s="273"/>
      <c r="D27" s="274"/>
      <c r="E27" s="275"/>
    </row>
    <row r="28" spans="1:6" s="9" customFormat="1" ht="15.75">
      <c r="A28" s="271"/>
      <c r="B28" s="272"/>
      <c r="C28" s="273"/>
      <c r="D28" s="274"/>
      <c r="E28" s="275"/>
    </row>
    <row r="29" spans="1:6" s="9" customFormat="1" ht="16.5" thickBot="1">
      <c r="A29" s="271"/>
      <c r="B29" s="272"/>
      <c r="C29" s="273"/>
      <c r="D29" s="274"/>
      <c r="E29" s="275"/>
    </row>
    <row r="30" spans="1:6" s="265" customFormat="1" ht="33" customHeight="1">
      <c r="A30" s="800" t="s">
        <v>449</v>
      </c>
      <c r="B30" s="801" t="s">
        <v>439</v>
      </c>
      <c r="C30" s="802" t="s">
        <v>483</v>
      </c>
      <c r="D30" s="803" t="s">
        <v>462</v>
      </c>
      <c r="E30" s="804" t="s">
        <v>484</v>
      </c>
    </row>
    <row r="31" spans="1:6" s="265" customFormat="1" ht="15.75">
      <c r="A31" s="266"/>
      <c r="B31" s="267"/>
      <c r="C31" s="268"/>
      <c r="D31" s="267"/>
      <c r="E31" s="269"/>
    </row>
    <row r="32" spans="1:6" s="265" customFormat="1" ht="15.75">
      <c r="A32" s="926" t="s">
        <v>463</v>
      </c>
      <c r="B32" s="927"/>
      <c r="C32" s="270">
        <f>C34+C36+C38+C40+C41+C43+C45+C47+C49+C51</f>
        <v>17500000</v>
      </c>
      <c r="D32" s="288">
        <f>D34+D36+D38+D40+D41+D43+D45+D47+D49+D51</f>
        <v>16500000</v>
      </c>
      <c r="E32" s="289">
        <f>E34+E36+E38+E40+E41+E43+E45+E47+E49+E51</f>
        <v>17000000</v>
      </c>
    </row>
    <row r="33" spans="1:7" ht="15.75">
      <c r="A33" s="266"/>
      <c r="B33" s="267"/>
      <c r="C33" s="268"/>
      <c r="D33" s="502"/>
      <c r="E33" s="788"/>
    </row>
    <row r="34" spans="1:7" ht="15.75">
      <c r="A34" s="789" t="s">
        <v>440</v>
      </c>
      <c r="B34" s="790" t="s">
        <v>402</v>
      </c>
      <c r="C34" s="791">
        <v>7196000</v>
      </c>
      <c r="D34" s="481">
        <v>7256000</v>
      </c>
      <c r="E34" s="482">
        <v>7596000</v>
      </c>
    </row>
    <row r="35" spans="1:7" ht="15.75">
      <c r="A35" s="792"/>
      <c r="B35" s="896"/>
      <c r="C35" s="793"/>
      <c r="D35" s="794"/>
      <c r="E35" s="795"/>
      <c r="G35" s="14"/>
    </row>
    <row r="36" spans="1:7" ht="15.75">
      <c r="A36" s="789" t="s">
        <v>441</v>
      </c>
      <c r="B36" s="790" t="s">
        <v>406</v>
      </c>
      <c r="C36" s="791">
        <v>40000</v>
      </c>
      <c r="D36" s="481">
        <v>40000</v>
      </c>
      <c r="E36" s="482">
        <v>40000</v>
      </c>
      <c r="G36" s="14"/>
    </row>
    <row r="37" spans="1:7" ht="15.75">
      <c r="A37" s="796"/>
      <c r="B37" s="797"/>
      <c r="C37" s="798"/>
      <c r="D37" s="485"/>
      <c r="E37" s="486"/>
      <c r="G37" s="14"/>
    </row>
    <row r="38" spans="1:7" ht="15.75">
      <c r="A38" s="789" t="s">
        <v>442</v>
      </c>
      <c r="B38" s="790" t="s">
        <v>431</v>
      </c>
      <c r="C38" s="791">
        <v>1364000</v>
      </c>
      <c r="D38" s="481">
        <v>1404000</v>
      </c>
      <c r="E38" s="482">
        <v>1464000</v>
      </c>
    </row>
    <row r="39" spans="1:7" ht="15.75">
      <c r="A39" s="796"/>
      <c r="B39" s="797"/>
      <c r="C39" s="798"/>
      <c r="D39" s="485"/>
      <c r="E39" s="486"/>
    </row>
    <row r="40" spans="1:7" ht="15.75">
      <c r="A40" s="789" t="s">
        <v>443</v>
      </c>
      <c r="B40" s="790" t="s">
        <v>407</v>
      </c>
      <c r="C40" s="791">
        <v>3280000</v>
      </c>
      <c r="D40" s="481">
        <v>2400000</v>
      </c>
      <c r="E40" s="482">
        <v>2400000</v>
      </c>
    </row>
    <row r="41" spans="1:7" ht="15.75">
      <c r="A41" s="796" t="s">
        <v>440</v>
      </c>
      <c r="B41" s="797" t="s">
        <v>402</v>
      </c>
      <c r="C41" s="798">
        <v>3600000</v>
      </c>
      <c r="D41" s="485">
        <v>3600000</v>
      </c>
      <c r="E41" s="486">
        <v>3600000</v>
      </c>
      <c r="G41" s="14"/>
    </row>
    <row r="42" spans="1:7" ht="15.75">
      <c r="A42" s="796"/>
      <c r="B42" s="797"/>
      <c r="C42" s="798"/>
      <c r="D42" s="485"/>
      <c r="E42" s="486"/>
      <c r="G42" s="14"/>
    </row>
    <row r="43" spans="1:7" ht="15.75">
      <c r="A43" s="789" t="s">
        <v>444</v>
      </c>
      <c r="B43" s="790" t="s">
        <v>447</v>
      </c>
      <c r="C43" s="791">
        <v>1820000</v>
      </c>
      <c r="D43" s="481">
        <v>1200000</v>
      </c>
      <c r="E43" s="482">
        <v>1300000</v>
      </c>
      <c r="G43" s="14"/>
    </row>
    <row r="44" spans="1:7" ht="15.75">
      <c r="A44" s="796"/>
      <c r="B44" s="797"/>
      <c r="C44" s="798"/>
      <c r="D44" s="485"/>
      <c r="E44" s="486"/>
      <c r="G44" s="14"/>
    </row>
    <row r="45" spans="1:7" ht="15.75">
      <c r="A45" s="789" t="s">
        <v>445</v>
      </c>
      <c r="B45" s="790" t="s">
        <v>448</v>
      </c>
      <c r="C45" s="791">
        <v>70000</v>
      </c>
      <c r="D45" s="481">
        <v>70000</v>
      </c>
      <c r="E45" s="482">
        <v>70000</v>
      </c>
      <c r="G45" s="14"/>
    </row>
    <row r="46" spans="1:7" ht="15.75">
      <c r="A46" s="796"/>
      <c r="B46" s="797"/>
      <c r="C46" s="798"/>
      <c r="D46" s="485"/>
      <c r="E46" s="486"/>
    </row>
    <row r="47" spans="1:7" ht="30.75">
      <c r="A47" s="789" t="s">
        <v>446</v>
      </c>
      <c r="B47" s="799" t="s">
        <v>455</v>
      </c>
      <c r="C47" s="791">
        <v>100000</v>
      </c>
      <c r="D47" s="481">
        <v>100000</v>
      </c>
      <c r="E47" s="482">
        <v>100000</v>
      </c>
    </row>
    <row r="48" spans="1:7" ht="15.75">
      <c r="A48" s="796"/>
      <c r="B48" s="797"/>
      <c r="C48" s="798"/>
      <c r="D48" s="485"/>
      <c r="E48" s="486"/>
    </row>
    <row r="49" spans="1:5" ht="33" customHeight="1">
      <c r="A49" s="789" t="s">
        <v>454</v>
      </c>
      <c r="B49" s="799" t="s">
        <v>456</v>
      </c>
      <c r="C49" s="791">
        <v>30000</v>
      </c>
      <c r="D49" s="481">
        <v>30000</v>
      </c>
      <c r="E49" s="482">
        <v>30000</v>
      </c>
    </row>
    <row r="50" spans="1:5">
      <c r="A50" s="841"/>
      <c r="E50" s="897"/>
    </row>
    <row r="51" spans="1:5" ht="16.5" thickBot="1">
      <c r="A51" s="898" t="s">
        <v>511</v>
      </c>
      <c r="B51" s="899" t="s">
        <v>510</v>
      </c>
      <c r="C51" s="900">
        <v>0</v>
      </c>
      <c r="D51" s="901">
        <v>400000</v>
      </c>
      <c r="E51" s="902">
        <v>400000</v>
      </c>
    </row>
  </sheetData>
  <mergeCells count="2">
    <mergeCell ref="A1:B1"/>
    <mergeCell ref="A32:B3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"/>
  <sheetViews>
    <sheetView topLeftCell="A25" workbookViewId="0">
      <selection activeCell="D40" sqref="D40"/>
    </sheetView>
  </sheetViews>
  <sheetFormatPr defaultRowHeight="15"/>
  <cols>
    <col min="1" max="1" width="11.140625" customWidth="1"/>
    <col min="2" max="2" width="37.28515625" customWidth="1"/>
    <col min="3" max="3" width="20.140625" customWidth="1"/>
    <col min="4" max="4" width="20.85546875" customWidth="1"/>
    <col min="5" max="5" width="21.85546875" customWidth="1"/>
    <col min="6" max="6" width="13.85546875" bestFit="1" customWidth="1"/>
    <col min="8" max="8" width="13.28515625" bestFit="1" customWidth="1"/>
  </cols>
  <sheetData>
    <row r="1" spans="1:6" ht="23.25">
      <c r="A1" s="928" t="s">
        <v>105</v>
      </c>
      <c r="B1" s="928"/>
      <c r="C1" s="928"/>
      <c r="D1" s="929"/>
      <c r="E1" s="929"/>
    </row>
    <row r="2" spans="1:6" ht="7.5" customHeight="1" thickBot="1"/>
    <row r="3" spans="1:6" ht="44.45" customHeight="1">
      <c r="A3" s="58" t="s">
        <v>0</v>
      </c>
      <c r="B3" s="154" t="s">
        <v>106</v>
      </c>
      <c r="C3" s="154" t="s">
        <v>483</v>
      </c>
      <c r="D3" s="155" t="s">
        <v>462</v>
      </c>
      <c r="E3" s="156" t="s">
        <v>484</v>
      </c>
    </row>
    <row r="4" spans="1:6">
      <c r="A4" s="85"/>
      <c r="B4" s="101"/>
      <c r="C4" s="101"/>
      <c r="D4" s="101"/>
      <c r="E4" s="61"/>
    </row>
    <row r="5" spans="1:6" ht="36">
      <c r="A5" s="157"/>
      <c r="B5" s="125" t="s">
        <v>107</v>
      </c>
      <c r="C5" s="126">
        <f>C7+C23</f>
        <v>18500000</v>
      </c>
      <c r="D5" s="127">
        <f>D7+D23</f>
        <v>16500000</v>
      </c>
      <c r="E5" s="158">
        <f>E7+E23</f>
        <v>17000000</v>
      </c>
      <c r="F5" s="2"/>
    </row>
    <row r="6" spans="1:6" ht="18">
      <c r="A6" s="159"/>
      <c r="B6" s="128"/>
      <c r="C6" s="129"/>
      <c r="D6" s="130"/>
      <c r="E6" s="68"/>
      <c r="F6" s="2"/>
    </row>
    <row r="7" spans="1:6" ht="16.5">
      <c r="A7" s="160">
        <v>3</v>
      </c>
      <c r="B7" s="131" t="s">
        <v>108</v>
      </c>
      <c r="C7" s="132">
        <f>C9+C11+C13+C15+C17+C19+C21</f>
        <v>15118000</v>
      </c>
      <c r="D7" s="133">
        <f>D9+D11+D13+D15+D17+D19+D21</f>
        <v>13889000</v>
      </c>
      <c r="E7" s="161">
        <f>E9+E11+E13+E15+E17+E19+E21</f>
        <v>13229000</v>
      </c>
      <c r="F7" s="2"/>
    </row>
    <row r="8" spans="1:6" ht="16.5">
      <c r="A8" s="162"/>
      <c r="B8" s="134"/>
      <c r="C8" s="135"/>
      <c r="D8" s="136"/>
      <c r="E8" s="163"/>
    </row>
    <row r="9" spans="1:6" ht="15.75">
      <c r="A9" s="164">
        <v>31</v>
      </c>
      <c r="B9" s="137" t="s">
        <v>14</v>
      </c>
      <c r="C9" s="138">
        <v>4032000</v>
      </c>
      <c r="D9" s="139">
        <v>4049000</v>
      </c>
      <c r="E9" s="165">
        <v>5859000</v>
      </c>
    </row>
    <row r="10" spans="1:6">
      <c r="A10" s="166"/>
      <c r="C10" s="18"/>
      <c r="D10" s="2"/>
      <c r="E10" s="68"/>
    </row>
    <row r="11" spans="1:6" ht="15.75">
      <c r="A11" s="164">
        <v>32</v>
      </c>
      <c r="B11" s="140" t="s">
        <v>15</v>
      </c>
      <c r="C11" s="138">
        <v>4758500</v>
      </c>
      <c r="D11" s="139">
        <v>4596500</v>
      </c>
      <c r="E11" s="165">
        <v>2650500</v>
      </c>
    </row>
    <row r="12" spans="1:6">
      <c r="A12" s="166"/>
      <c r="B12" s="55"/>
      <c r="C12" s="141"/>
      <c r="D12" s="2"/>
      <c r="E12" s="68"/>
    </row>
    <row r="13" spans="1:6" ht="15.75">
      <c r="A13" s="164">
        <v>34</v>
      </c>
      <c r="B13" s="140" t="s">
        <v>16</v>
      </c>
      <c r="C13" s="138">
        <v>41500</v>
      </c>
      <c r="D13" s="139">
        <v>30500</v>
      </c>
      <c r="E13" s="165">
        <v>30500</v>
      </c>
      <c r="F13" s="2"/>
    </row>
    <row r="14" spans="1:6">
      <c r="A14" s="82"/>
      <c r="B14" s="40"/>
      <c r="C14" s="142"/>
      <c r="D14" s="49"/>
      <c r="E14" s="68"/>
    </row>
    <row r="15" spans="1:6" ht="15.75">
      <c r="A15" s="164">
        <v>35</v>
      </c>
      <c r="B15" s="143" t="s">
        <v>18</v>
      </c>
      <c r="C15" s="144">
        <v>420000</v>
      </c>
      <c r="D15" s="139">
        <v>320000</v>
      </c>
      <c r="E15" s="165">
        <v>320000</v>
      </c>
    </row>
    <row r="16" spans="1:6">
      <c r="A16" s="87"/>
      <c r="B16" s="77"/>
      <c r="C16" s="145"/>
      <c r="D16" s="49"/>
      <c r="E16" s="68"/>
    </row>
    <row r="17" spans="1:5" ht="32.450000000000003" customHeight="1">
      <c r="A17" s="167">
        <v>36</v>
      </c>
      <c r="B17" s="146" t="s">
        <v>109</v>
      </c>
      <c r="C17" s="147">
        <v>12000</v>
      </c>
      <c r="D17" s="139">
        <v>12000</v>
      </c>
      <c r="E17" s="168">
        <v>12000</v>
      </c>
    </row>
    <row r="18" spans="1:5" ht="17.25" customHeight="1">
      <c r="A18" s="84"/>
      <c r="B18" s="11"/>
      <c r="C18" s="148"/>
      <c r="D18" s="12"/>
      <c r="E18" s="169"/>
    </row>
    <row r="19" spans="1:5" ht="31.15" customHeight="1">
      <c r="A19" s="164">
        <v>37</v>
      </c>
      <c r="B19" s="143" t="s">
        <v>110</v>
      </c>
      <c r="C19" s="144">
        <v>2164000</v>
      </c>
      <c r="D19" s="139">
        <v>2154000</v>
      </c>
      <c r="E19" s="165">
        <v>2064000</v>
      </c>
    </row>
    <row r="20" spans="1:5">
      <c r="A20" s="87"/>
      <c r="B20" s="77"/>
      <c r="C20" s="145"/>
      <c r="D20" s="49"/>
      <c r="E20" s="68"/>
    </row>
    <row r="21" spans="1:5" ht="15.75">
      <c r="A21" s="164">
        <v>38</v>
      </c>
      <c r="B21" s="143" t="s">
        <v>19</v>
      </c>
      <c r="C21" s="144">
        <v>3690000</v>
      </c>
      <c r="D21" s="139">
        <v>2727000</v>
      </c>
      <c r="E21" s="165">
        <v>2293000</v>
      </c>
    </row>
    <row r="22" spans="1:5">
      <c r="A22" s="166"/>
      <c r="B22" s="55"/>
      <c r="C22" s="141"/>
      <c r="D22" s="149"/>
      <c r="E22" s="68"/>
    </row>
    <row r="23" spans="1:5" ht="38.450000000000003" customHeight="1">
      <c r="A23" s="160">
        <v>4</v>
      </c>
      <c r="B23" s="150" t="s">
        <v>111</v>
      </c>
      <c r="C23" s="126">
        <f>C25+C27</f>
        <v>3382000</v>
      </c>
      <c r="D23" s="133">
        <f>D25+D27</f>
        <v>2611000</v>
      </c>
      <c r="E23" s="161">
        <f>E25+E27</f>
        <v>3771000</v>
      </c>
    </row>
    <row r="24" spans="1:5" ht="15.75" customHeight="1">
      <c r="A24" s="849"/>
      <c r="B24" s="850"/>
      <c r="C24" s="851"/>
      <c r="D24" s="852"/>
      <c r="E24" s="690"/>
    </row>
    <row r="25" spans="1:5" ht="30">
      <c r="A25" s="170">
        <v>41</v>
      </c>
      <c r="B25" s="151" t="s">
        <v>112</v>
      </c>
      <c r="C25" s="152">
        <v>25000</v>
      </c>
      <c r="D25" s="153">
        <v>25000</v>
      </c>
      <c r="E25" s="171">
        <v>25000</v>
      </c>
    </row>
    <row r="26" spans="1:5">
      <c r="A26" s="87"/>
      <c r="B26" s="77"/>
      <c r="C26" s="145"/>
      <c r="D26" s="49"/>
      <c r="E26" s="68"/>
    </row>
    <row r="27" spans="1:5" ht="29.45" customHeight="1" thickBot="1">
      <c r="A27" s="172">
        <v>42</v>
      </c>
      <c r="B27" s="173" t="s">
        <v>36</v>
      </c>
      <c r="C27" s="174">
        <v>3357000</v>
      </c>
      <c r="D27" s="175">
        <v>2586000</v>
      </c>
      <c r="E27" s="176">
        <v>3746000</v>
      </c>
    </row>
    <row r="32" spans="1:5" ht="33">
      <c r="A32" s="903" t="s">
        <v>449</v>
      </c>
      <c r="B32" s="903" t="s">
        <v>439</v>
      </c>
      <c r="C32" s="904" t="s">
        <v>483</v>
      </c>
      <c r="D32" s="905" t="s">
        <v>462</v>
      </c>
      <c r="E32" s="905" t="s">
        <v>484</v>
      </c>
    </row>
    <row r="33" spans="1:8" ht="15.75">
      <c r="A33" s="267"/>
      <c r="B33" s="267"/>
      <c r="C33" s="268"/>
      <c r="D33" s="267"/>
      <c r="E33" s="267"/>
    </row>
    <row r="34" spans="1:8" ht="15.75">
      <c r="A34" s="927" t="s">
        <v>463</v>
      </c>
      <c r="B34" s="927"/>
      <c r="C34" s="270">
        <f>C36+C37+C38+C40+C42+C44+C46+C48+C50+C52</f>
        <v>18500000</v>
      </c>
      <c r="D34" s="288">
        <f>D36+D38+D40+D42+D44+D46+D48+D50+D52</f>
        <v>16500000</v>
      </c>
      <c r="E34" s="288">
        <f>E36+E38+E40+E42+E44+E46+E48+E50+E52</f>
        <v>17000000</v>
      </c>
    </row>
    <row r="35" spans="1:8" ht="15.75">
      <c r="A35" s="267"/>
      <c r="B35" s="267"/>
      <c r="C35" s="268"/>
      <c r="D35" s="502"/>
      <c r="E35" s="502"/>
    </row>
    <row r="36" spans="1:8" ht="15.75">
      <c r="A36" s="906" t="s">
        <v>440</v>
      </c>
      <c r="B36" s="790" t="s">
        <v>402</v>
      </c>
      <c r="C36" s="791">
        <v>10796000</v>
      </c>
      <c r="D36" s="481">
        <v>10856000</v>
      </c>
      <c r="E36" s="481">
        <v>11196000</v>
      </c>
    </row>
    <row r="37" spans="1:8" ht="30.75">
      <c r="A37" s="907"/>
      <c r="B37" s="908" t="s">
        <v>482</v>
      </c>
      <c r="C37" s="793">
        <v>1000000</v>
      </c>
      <c r="D37" s="794"/>
      <c r="E37" s="794"/>
      <c r="H37" s="14"/>
    </row>
    <row r="38" spans="1:8" ht="15.75">
      <c r="A38" s="906" t="s">
        <v>441</v>
      </c>
      <c r="B38" s="790" t="s">
        <v>406</v>
      </c>
      <c r="C38" s="791">
        <v>40000</v>
      </c>
      <c r="D38" s="481">
        <v>40000</v>
      </c>
      <c r="E38" s="481">
        <v>40000</v>
      </c>
      <c r="H38" s="14"/>
    </row>
    <row r="39" spans="1:8" ht="15.75">
      <c r="A39" s="909"/>
      <c r="B39" s="797"/>
      <c r="C39" s="798"/>
      <c r="D39" s="485"/>
      <c r="E39" s="485"/>
      <c r="H39" s="14"/>
    </row>
    <row r="40" spans="1:8" ht="15.75">
      <c r="A40" s="906" t="s">
        <v>442</v>
      </c>
      <c r="B40" s="790" t="s">
        <v>431</v>
      </c>
      <c r="C40" s="791">
        <v>1364000</v>
      </c>
      <c r="D40" s="481">
        <v>1404000</v>
      </c>
      <c r="E40" s="481">
        <v>1464000</v>
      </c>
    </row>
    <row r="41" spans="1:8" ht="15.75">
      <c r="A41" s="909"/>
      <c r="B41" s="910"/>
      <c r="C41" s="798"/>
      <c r="D41" s="485"/>
      <c r="E41" s="485"/>
    </row>
    <row r="42" spans="1:8" ht="15.75">
      <c r="A42" s="906" t="s">
        <v>443</v>
      </c>
      <c r="B42" s="790" t="s">
        <v>407</v>
      </c>
      <c r="C42" s="791">
        <v>3280000</v>
      </c>
      <c r="D42" s="481">
        <v>2400000</v>
      </c>
      <c r="E42" s="481">
        <v>2400000</v>
      </c>
    </row>
    <row r="43" spans="1:8" ht="15.75">
      <c r="A43" s="909"/>
      <c r="B43" s="797"/>
      <c r="C43" s="798"/>
      <c r="D43" s="485"/>
      <c r="E43" s="485"/>
    </row>
    <row r="44" spans="1:8" ht="15.75">
      <c r="A44" s="906" t="s">
        <v>444</v>
      </c>
      <c r="B44" s="790" t="s">
        <v>447</v>
      </c>
      <c r="C44" s="791">
        <v>1820000</v>
      </c>
      <c r="D44" s="481">
        <v>1200000</v>
      </c>
      <c r="E44" s="481">
        <v>1300000</v>
      </c>
    </row>
    <row r="45" spans="1:8" ht="15.75">
      <c r="A45" s="909"/>
      <c r="B45" s="797"/>
      <c r="C45" s="798"/>
      <c r="D45" s="485"/>
      <c r="E45" s="485"/>
    </row>
    <row r="46" spans="1:8" ht="15.75">
      <c r="A46" s="906" t="s">
        <v>445</v>
      </c>
      <c r="B46" s="790" t="s">
        <v>448</v>
      </c>
      <c r="C46" s="791">
        <v>70000</v>
      </c>
      <c r="D46" s="481">
        <v>70000</v>
      </c>
      <c r="E46" s="481">
        <v>70000</v>
      </c>
    </row>
    <row r="47" spans="1:8" ht="15.75">
      <c r="A47" s="909"/>
      <c r="B47" s="797"/>
      <c r="C47" s="798"/>
      <c r="D47" s="485"/>
      <c r="E47" s="485"/>
    </row>
    <row r="48" spans="1:8" ht="30.75">
      <c r="A48" s="906" t="s">
        <v>446</v>
      </c>
      <c r="B48" s="799" t="s">
        <v>455</v>
      </c>
      <c r="C48" s="791">
        <v>100000</v>
      </c>
      <c r="D48" s="481">
        <v>100000</v>
      </c>
      <c r="E48" s="481">
        <v>100000</v>
      </c>
    </row>
    <row r="49" spans="1:5" ht="15.75">
      <c r="A49" s="909"/>
      <c r="B49" s="797"/>
      <c r="C49" s="798"/>
      <c r="D49" s="485"/>
      <c r="E49" s="485"/>
    </row>
    <row r="50" spans="1:5" ht="30.75">
      <c r="A50" s="906" t="s">
        <v>454</v>
      </c>
      <c r="B50" s="799" t="s">
        <v>456</v>
      </c>
      <c r="C50" s="791">
        <v>30000</v>
      </c>
      <c r="D50" s="481">
        <v>30000</v>
      </c>
      <c r="E50" s="481">
        <v>30000</v>
      </c>
    </row>
    <row r="52" spans="1:5" ht="15.75">
      <c r="A52" s="714" t="s">
        <v>511</v>
      </c>
      <c r="B52" s="790" t="s">
        <v>510</v>
      </c>
      <c r="C52" s="911">
        <v>0</v>
      </c>
      <c r="D52" s="911">
        <v>400000</v>
      </c>
      <c r="E52" s="911">
        <v>400000</v>
      </c>
    </row>
  </sheetData>
  <mergeCells count="2">
    <mergeCell ref="A1:E1"/>
    <mergeCell ref="A34:B34"/>
  </mergeCells>
  <pageMargins left="0.25" right="0.25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8"/>
  <sheetViews>
    <sheetView workbookViewId="0">
      <selection activeCell="B3" sqref="B3"/>
    </sheetView>
  </sheetViews>
  <sheetFormatPr defaultRowHeight="15"/>
  <cols>
    <col min="1" max="1" width="42.28515625" style="7" customWidth="1"/>
    <col min="2" max="2" width="20.28515625" style="7" customWidth="1"/>
    <col min="3" max="3" width="21.28515625" style="7" customWidth="1"/>
    <col min="4" max="4" width="21.85546875" style="7" customWidth="1"/>
    <col min="5" max="5" width="9.140625" style="7"/>
    <col min="6" max="6" width="10.140625" bestFit="1" customWidth="1"/>
  </cols>
  <sheetData>
    <row r="1" spans="1:6" ht="31.15" customHeight="1" thickBot="1">
      <c r="A1" s="930" t="s">
        <v>380</v>
      </c>
      <c r="B1" s="930"/>
      <c r="C1" s="930"/>
      <c r="D1" s="930"/>
    </row>
    <row r="2" spans="1:6" ht="32.450000000000003" customHeight="1">
      <c r="A2" s="258" t="s">
        <v>357</v>
      </c>
      <c r="B2" s="259" t="s">
        <v>483</v>
      </c>
      <c r="C2" s="259" t="s">
        <v>462</v>
      </c>
      <c r="D2" s="260" t="s">
        <v>484</v>
      </c>
    </row>
    <row r="3" spans="1:6" ht="36" customHeight="1">
      <c r="A3" s="261" t="s">
        <v>358</v>
      </c>
      <c r="B3" s="262">
        <f>B5+B34</f>
        <v>18500000</v>
      </c>
      <c r="C3" s="262">
        <f>C5+C34</f>
        <v>16500000</v>
      </c>
      <c r="D3" s="263">
        <f>D5+D34</f>
        <v>17000000</v>
      </c>
    </row>
    <row r="4" spans="1:6">
      <c r="A4" s="111"/>
      <c r="B4" s="107"/>
      <c r="C4" s="107"/>
      <c r="D4" s="112"/>
    </row>
    <row r="5" spans="1:6" ht="19.899999999999999" customHeight="1">
      <c r="A5" s="113" t="s">
        <v>359</v>
      </c>
      <c r="B5" s="108">
        <f>B6+B8+B10+B15+B19+B25+B27+B31</f>
        <v>16931000</v>
      </c>
      <c r="C5" s="108">
        <f>C6+C8+C10+C15+C19+C25+C27+C31</f>
        <v>15101000</v>
      </c>
      <c r="D5" s="114">
        <f>D6+D8+D10+D15+D19+D25+D27+D31</f>
        <v>16987000</v>
      </c>
    </row>
    <row r="6" spans="1:6" ht="15.75">
      <c r="A6" s="115" t="s">
        <v>382</v>
      </c>
      <c r="B6" s="109">
        <v>652000</v>
      </c>
      <c r="C6" s="109">
        <v>1732000</v>
      </c>
      <c r="D6" s="116">
        <v>1742000</v>
      </c>
    </row>
    <row r="7" spans="1:6" ht="27.6" customHeight="1">
      <c r="A7" s="117" t="s">
        <v>360</v>
      </c>
      <c r="B7" s="110">
        <v>652000</v>
      </c>
      <c r="C7" s="110">
        <v>1732000</v>
      </c>
      <c r="D7" s="118">
        <v>1742000</v>
      </c>
    </row>
    <row r="8" spans="1:6" ht="17.45" customHeight="1">
      <c r="A8" s="115" t="s">
        <v>383</v>
      </c>
      <c r="B8" s="109">
        <v>1250000</v>
      </c>
      <c r="C8" s="109">
        <v>1250000</v>
      </c>
      <c r="D8" s="116">
        <v>1250000</v>
      </c>
    </row>
    <row r="9" spans="1:6" ht="18.600000000000001" customHeight="1">
      <c r="A9" s="119" t="s">
        <v>361</v>
      </c>
      <c r="B9" s="110">
        <v>1250000</v>
      </c>
      <c r="C9" s="110">
        <v>1250000</v>
      </c>
      <c r="D9" s="118">
        <v>1250000</v>
      </c>
      <c r="E9" s="28"/>
    </row>
    <row r="10" spans="1:6" ht="16.899999999999999" customHeight="1">
      <c r="A10" s="115" t="s">
        <v>384</v>
      </c>
      <c r="B10" s="109">
        <f>B11+B12+B13+B14</f>
        <v>2412000</v>
      </c>
      <c r="C10" s="109">
        <f>C11+C12+C13+C14</f>
        <v>2103000</v>
      </c>
      <c r="D10" s="116">
        <f>D11+D12+D13+D14</f>
        <v>2003000</v>
      </c>
    </row>
    <row r="11" spans="1:6" ht="28.15" customHeight="1">
      <c r="A11" s="120" t="s">
        <v>362</v>
      </c>
      <c r="B11" s="110">
        <v>137000</v>
      </c>
      <c r="C11" s="110">
        <v>300000</v>
      </c>
      <c r="D11" s="118">
        <v>300000</v>
      </c>
    </row>
    <row r="12" spans="1:6" ht="16.899999999999999" customHeight="1">
      <c r="A12" s="119" t="s">
        <v>363</v>
      </c>
      <c r="B12" s="110">
        <v>1203000</v>
      </c>
      <c r="C12" s="110">
        <v>998000</v>
      </c>
      <c r="D12" s="118">
        <v>888000</v>
      </c>
    </row>
    <row r="13" spans="1:6" ht="18" customHeight="1">
      <c r="A13" s="119" t="s">
        <v>364</v>
      </c>
      <c r="B13" s="110">
        <v>492000</v>
      </c>
      <c r="C13" s="110">
        <v>355000</v>
      </c>
      <c r="D13" s="118">
        <v>355000</v>
      </c>
    </row>
    <row r="14" spans="1:6" ht="27.6" customHeight="1">
      <c r="A14" s="120" t="s">
        <v>365</v>
      </c>
      <c r="B14" s="110">
        <v>580000</v>
      </c>
      <c r="C14" s="110">
        <v>450000</v>
      </c>
      <c r="D14" s="118">
        <v>460000</v>
      </c>
      <c r="F14" s="110"/>
    </row>
    <row r="15" spans="1:6" ht="18" customHeight="1">
      <c r="A15" s="115" t="s">
        <v>385</v>
      </c>
      <c r="B15" s="109">
        <f>B16+B17+B18</f>
        <v>2420000</v>
      </c>
      <c r="C15" s="109">
        <f>C16+C17+C18</f>
        <v>1354000</v>
      </c>
      <c r="D15" s="116">
        <f>D16+D17+D18</f>
        <v>2197000</v>
      </c>
    </row>
    <row r="16" spans="1:6" ht="18.600000000000001" customHeight="1">
      <c r="A16" s="119" t="s">
        <v>366</v>
      </c>
      <c r="B16" s="110">
        <v>931000</v>
      </c>
      <c r="C16" s="110">
        <v>815000</v>
      </c>
      <c r="D16" s="118">
        <v>1550000</v>
      </c>
    </row>
    <row r="17" spans="1:6" ht="19.149999999999999" customHeight="1">
      <c r="A17" s="117" t="s">
        <v>367</v>
      </c>
      <c r="B17" s="110">
        <v>1430000</v>
      </c>
      <c r="C17" s="110">
        <v>480000</v>
      </c>
      <c r="D17" s="118">
        <v>535000</v>
      </c>
    </row>
    <row r="18" spans="1:6" ht="29.45" customHeight="1">
      <c r="A18" s="120" t="s">
        <v>368</v>
      </c>
      <c r="B18" s="110">
        <v>59000</v>
      </c>
      <c r="C18" s="110">
        <v>59000</v>
      </c>
      <c r="D18" s="118">
        <v>112000</v>
      </c>
    </row>
    <row r="19" spans="1:6" ht="28.9" customHeight="1">
      <c r="A19" s="121" t="s">
        <v>386</v>
      </c>
      <c r="B19" s="109">
        <f>B20+B21+B22+B23+B24</f>
        <v>1403000</v>
      </c>
      <c r="C19" s="109">
        <f>C20+C21+C22+C23+C24</f>
        <v>1926000</v>
      </c>
      <c r="D19" s="116">
        <f>D20+D21+D22+D23+D24</f>
        <v>1733000</v>
      </c>
    </row>
    <row r="20" spans="1:6" ht="18.600000000000001" customHeight="1">
      <c r="A20" s="119" t="s">
        <v>369</v>
      </c>
      <c r="B20" s="110">
        <v>270000</v>
      </c>
      <c r="C20" s="110">
        <v>270000</v>
      </c>
      <c r="D20" s="118">
        <v>270000</v>
      </c>
    </row>
    <row r="21" spans="1:6" ht="23.45" customHeight="1">
      <c r="A21" s="119" t="s">
        <v>370</v>
      </c>
      <c r="B21" s="110">
        <v>244000</v>
      </c>
      <c r="C21" s="110">
        <v>340000</v>
      </c>
      <c r="D21" s="118">
        <v>189000</v>
      </c>
    </row>
    <row r="22" spans="1:6" ht="19.899999999999999" customHeight="1">
      <c r="A22" s="119" t="s">
        <v>371</v>
      </c>
      <c r="B22" s="110">
        <v>40000</v>
      </c>
      <c r="C22" s="110">
        <v>25000</v>
      </c>
      <c r="D22" s="118">
        <v>25000</v>
      </c>
    </row>
    <row r="23" spans="1:6" ht="19.899999999999999" customHeight="1">
      <c r="A23" s="119" t="s">
        <v>372</v>
      </c>
      <c r="B23" s="110">
        <v>430000</v>
      </c>
      <c r="C23" s="110">
        <v>820000</v>
      </c>
      <c r="D23" s="118">
        <v>800000</v>
      </c>
    </row>
    <row r="24" spans="1:6" ht="29.45" customHeight="1">
      <c r="A24" s="120" t="s">
        <v>373</v>
      </c>
      <c r="B24" s="110">
        <v>419000</v>
      </c>
      <c r="C24" s="110">
        <v>471000</v>
      </c>
      <c r="D24" s="118">
        <v>449000</v>
      </c>
    </row>
    <row r="25" spans="1:6" ht="18" customHeight="1">
      <c r="A25" s="115" t="s">
        <v>387</v>
      </c>
      <c r="B25" s="109">
        <v>13000</v>
      </c>
      <c r="C25" s="109">
        <v>13000</v>
      </c>
      <c r="D25" s="116">
        <v>13000</v>
      </c>
    </row>
    <row r="26" spans="1:6" ht="20.45" customHeight="1">
      <c r="A26" s="120" t="s">
        <v>374</v>
      </c>
      <c r="B26" s="110">
        <v>13000</v>
      </c>
      <c r="C26" s="110">
        <v>13000</v>
      </c>
      <c r="D26" s="118">
        <v>13000</v>
      </c>
    </row>
    <row r="27" spans="1:6" ht="29.45" customHeight="1">
      <c r="A27" s="121" t="s">
        <v>388</v>
      </c>
      <c r="B27" s="109">
        <f>B28+B29+B30</f>
        <v>2426000</v>
      </c>
      <c r="C27" s="109">
        <f>C28+C29+C30</f>
        <v>2411000</v>
      </c>
      <c r="D27" s="116">
        <f>D28+D29+D30</f>
        <v>2341000</v>
      </c>
    </row>
    <row r="28" spans="1:6" ht="16.899999999999999" customHeight="1">
      <c r="A28" s="119" t="s">
        <v>375</v>
      </c>
      <c r="B28" s="110">
        <v>1476000</v>
      </c>
      <c r="C28" s="110">
        <v>1461000</v>
      </c>
      <c r="D28" s="118">
        <v>1440000</v>
      </c>
    </row>
    <row r="29" spans="1:6" ht="18.600000000000001" customHeight="1">
      <c r="A29" s="119" t="s">
        <v>376</v>
      </c>
      <c r="B29" s="110">
        <v>848000</v>
      </c>
      <c r="C29" s="110">
        <v>847000</v>
      </c>
      <c r="D29" s="118">
        <v>798000</v>
      </c>
      <c r="F29" s="110"/>
    </row>
    <row r="30" spans="1:6" ht="18.600000000000001" customHeight="1">
      <c r="A30" s="120" t="s">
        <v>377</v>
      </c>
      <c r="B30" s="110">
        <v>102000</v>
      </c>
      <c r="C30" s="110">
        <v>103000</v>
      </c>
      <c r="D30" s="118">
        <v>103000</v>
      </c>
      <c r="F30" s="110"/>
    </row>
    <row r="31" spans="1:6" ht="16.899999999999999" customHeight="1">
      <c r="A31" s="115" t="s">
        <v>389</v>
      </c>
      <c r="B31" s="109">
        <f>B32+B33</f>
        <v>6355000</v>
      </c>
      <c r="C31" s="109">
        <f>C32+C33</f>
        <v>4312000</v>
      </c>
      <c r="D31" s="116">
        <f>D32+D33</f>
        <v>5708000</v>
      </c>
      <c r="F31" s="895"/>
    </row>
    <row r="32" spans="1:6" ht="27" customHeight="1">
      <c r="A32" s="120" t="s">
        <v>378</v>
      </c>
      <c r="B32" s="110">
        <v>5527000</v>
      </c>
      <c r="C32" s="110">
        <v>3480000</v>
      </c>
      <c r="D32" s="118">
        <v>3490000</v>
      </c>
    </row>
    <row r="33" spans="1:4" ht="27" customHeight="1">
      <c r="A33" s="120" t="s">
        <v>451</v>
      </c>
      <c r="B33" s="110">
        <v>828000</v>
      </c>
      <c r="C33" s="110">
        <v>832000</v>
      </c>
      <c r="D33" s="118">
        <v>2218000</v>
      </c>
    </row>
    <row r="34" spans="1:4" ht="18.600000000000001" customHeight="1">
      <c r="A34" s="115" t="s">
        <v>390</v>
      </c>
      <c r="B34" s="109">
        <v>1569000</v>
      </c>
      <c r="C34" s="109">
        <v>1399000</v>
      </c>
      <c r="D34" s="116">
        <v>13000</v>
      </c>
    </row>
    <row r="35" spans="1:4" ht="29.45" customHeight="1" thickBot="1">
      <c r="A35" s="122" t="s">
        <v>379</v>
      </c>
      <c r="B35" s="123">
        <v>1569000</v>
      </c>
      <c r="C35" s="123">
        <v>1399000</v>
      </c>
      <c r="D35" s="124">
        <v>13000</v>
      </c>
    </row>
    <row r="36" spans="1:4">
      <c r="B36" s="29"/>
      <c r="C36" s="29"/>
      <c r="D36" s="29"/>
    </row>
    <row r="37" spans="1:4">
      <c r="B37" s="29"/>
      <c r="C37" s="29"/>
      <c r="D37" s="29"/>
    </row>
    <row r="38" spans="1:4">
      <c r="B38" s="29"/>
      <c r="C38" s="29"/>
      <c r="D38" s="29"/>
    </row>
  </sheetData>
  <mergeCells count="1">
    <mergeCell ref="A1:D1"/>
  </mergeCells>
  <pageMargins left="0.7" right="0.7" top="0.75" bottom="0.75" header="0.3" footer="0.3"/>
  <pageSetup paperSize="9"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8"/>
  <sheetViews>
    <sheetView workbookViewId="0">
      <selection activeCell="G8" sqref="G8"/>
    </sheetView>
  </sheetViews>
  <sheetFormatPr defaultRowHeight="15"/>
  <cols>
    <col min="1" max="1" width="10.140625" customWidth="1"/>
    <col min="2" max="2" width="38" customWidth="1"/>
    <col min="3" max="3" width="20.5703125" customWidth="1"/>
    <col min="4" max="4" width="19.28515625" customWidth="1"/>
    <col min="5" max="5" width="20.28515625" customWidth="1"/>
  </cols>
  <sheetData>
    <row r="1" spans="1:5" ht="23.25">
      <c r="A1" s="931" t="s">
        <v>113</v>
      </c>
      <c r="B1" s="931"/>
    </row>
    <row r="2" spans="1:5" ht="15.75" thickBot="1"/>
    <row r="3" spans="1:5" ht="40.15" customHeight="1">
      <c r="A3" s="102" t="s">
        <v>0</v>
      </c>
      <c r="B3" s="59" t="s">
        <v>114</v>
      </c>
      <c r="C3" s="60" t="s">
        <v>483</v>
      </c>
      <c r="D3" s="60" t="s">
        <v>462</v>
      </c>
      <c r="E3" s="103" t="s">
        <v>487</v>
      </c>
    </row>
    <row r="4" spans="1:5">
      <c r="A4" s="81"/>
      <c r="B4" s="827"/>
      <c r="C4" s="827"/>
      <c r="E4" s="104"/>
    </row>
    <row r="5" spans="1:5" ht="36" customHeight="1">
      <c r="A5" s="236">
        <v>8</v>
      </c>
      <c r="B5" s="828" t="s">
        <v>115</v>
      </c>
      <c r="C5" s="829">
        <f>C7+C9</f>
        <v>50000</v>
      </c>
      <c r="D5" s="830">
        <f>D7+D9</f>
        <v>400000</v>
      </c>
      <c r="E5" s="237">
        <f>E7+E9</f>
        <v>400000</v>
      </c>
    </row>
    <row r="6" spans="1:5" ht="16.5">
      <c r="A6" s="105"/>
      <c r="B6" s="831"/>
      <c r="C6" s="832"/>
      <c r="D6" s="2"/>
      <c r="E6" s="106"/>
    </row>
    <row r="7" spans="1:5" ht="31.5">
      <c r="A7" s="164">
        <v>81</v>
      </c>
      <c r="B7" s="146" t="s">
        <v>7</v>
      </c>
      <c r="C7" s="825">
        <v>50000</v>
      </c>
      <c r="D7" s="826">
        <v>0</v>
      </c>
      <c r="E7" s="833">
        <v>0</v>
      </c>
    </row>
    <row r="8" spans="1:5" ht="15.75">
      <c r="A8" s="610"/>
      <c r="B8" s="599"/>
      <c r="C8" s="688"/>
      <c r="D8" s="600"/>
      <c r="E8" s="834"/>
    </row>
    <row r="9" spans="1:5" ht="16.5" thickBot="1">
      <c r="A9" s="238">
        <v>84</v>
      </c>
      <c r="B9" s="239" t="s">
        <v>510</v>
      </c>
      <c r="C9" s="240">
        <v>0</v>
      </c>
      <c r="D9" s="241">
        <v>400000</v>
      </c>
      <c r="E9" s="242">
        <v>400000</v>
      </c>
    </row>
    <row r="10" spans="1:5">
      <c r="A10" s="7"/>
      <c r="B10" s="7"/>
      <c r="C10" s="7"/>
      <c r="D10" s="7"/>
      <c r="E10" s="7"/>
    </row>
    <row r="11" spans="1:5" ht="15.75" thickBot="1"/>
    <row r="12" spans="1:5">
      <c r="A12" s="291" t="s">
        <v>449</v>
      </c>
      <c r="B12" s="292" t="s">
        <v>439</v>
      </c>
      <c r="C12" s="293" t="s">
        <v>483</v>
      </c>
      <c r="D12" s="294" t="s">
        <v>462</v>
      </c>
      <c r="E12" s="295" t="s">
        <v>484</v>
      </c>
    </row>
    <row r="13" spans="1:5" ht="15.75">
      <c r="A13" s="266"/>
      <c r="B13" s="267"/>
      <c r="C13" s="268"/>
      <c r="D13" s="267"/>
      <c r="E13" s="269"/>
    </row>
    <row r="14" spans="1:5" ht="15.75">
      <c r="A14" s="926" t="s">
        <v>450</v>
      </c>
      <c r="B14" s="927"/>
      <c r="C14" s="270">
        <f>C16+C18</f>
        <v>50000</v>
      </c>
      <c r="D14" s="288">
        <v>400000</v>
      </c>
      <c r="E14" s="289">
        <v>400000</v>
      </c>
    </row>
    <row r="15" spans="1:5">
      <c r="A15" s="264"/>
      <c r="B15" s="7"/>
      <c r="C15" s="835"/>
      <c r="D15" s="836"/>
      <c r="E15" s="290"/>
    </row>
    <row r="16" spans="1:5">
      <c r="A16" s="839" t="s">
        <v>440</v>
      </c>
      <c r="B16" s="847" t="s">
        <v>402</v>
      </c>
      <c r="C16" s="837">
        <v>50000</v>
      </c>
      <c r="D16" s="838">
        <v>0</v>
      </c>
      <c r="E16" s="840">
        <v>0</v>
      </c>
    </row>
    <row r="17" spans="1:5">
      <c r="A17" s="841"/>
      <c r="B17" s="19"/>
      <c r="D17" s="14"/>
      <c r="E17" s="843"/>
    </row>
    <row r="18" spans="1:5" ht="15.75" thickBot="1">
      <c r="A18" s="842" t="s">
        <v>511</v>
      </c>
      <c r="B18" s="848" t="s">
        <v>510</v>
      </c>
      <c r="C18" s="844">
        <v>0</v>
      </c>
      <c r="D18" s="845">
        <v>400000</v>
      </c>
      <c r="E18" s="846">
        <v>400000</v>
      </c>
    </row>
  </sheetData>
  <mergeCells count="2">
    <mergeCell ref="A1:B1"/>
    <mergeCell ref="A14:B14"/>
  </mergeCells>
  <pageMargins left="0.7" right="0.7" top="0.75" bottom="0.75" header="0.3" footer="0.3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82"/>
  <sheetViews>
    <sheetView zoomScaleNormal="100" workbookViewId="0">
      <selection activeCell="F291" sqref="F291"/>
    </sheetView>
  </sheetViews>
  <sheetFormatPr defaultRowHeight="15.75"/>
  <cols>
    <col min="1" max="1" width="23.7109375" style="267" customWidth="1"/>
    <col min="2" max="2" width="15.42578125" style="267" customWidth="1"/>
    <col min="3" max="3" width="54.85546875" style="267" customWidth="1"/>
    <col min="4" max="4" width="20.85546875" style="267" customWidth="1"/>
    <col min="5" max="5" width="21.140625" style="267" customWidth="1"/>
    <col min="6" max="6" width="23" style="267" customWidth="1"/>
    <col min="8" max="8" width="14.28515625" bestFit="1" customWidth="1"/>
    <col min="9" max="9" width="14" customWidth="1"/>
    <col min="10" max="10" width="12.7109375" bestFit="1" customWidth="1"/>
  </cols>
  <sheetData>
    <row r="1" spans="1:10">
      <c r="H1" s="2"/>
    </row>
    <row r="2" spans="1:10">
      <c r="A2" s="932" t="s">
        <v>179</v>
      </c>
      <c r="B2" s="932"/>
      <c r="C2" s="932"/>
      <c r="D2" s="932"/>
      <c r="E2" s="932"/>
      <c r="F2" s="932"/>
    </row>
    <row r="4" spans="1:10">
      <c r="A4" s="932" t="s">
        <v>183</v>
      </c>
      <c r="B4" s="932"/>
      <c r="C4" s="932"/>
      <c r="D4" s="932"/>
      <c r="E4" s="932"/>
      <c r="F4" s="932"/>
    </row>
    <row r="5" spans="1:10">
      <c r="A5" s="934"/>
      <c r="B5" s="934"/>
      <c r="C5" s="934"/>
      <c r="D5" s="934"/>
      <c r="E5" s="934"/>
      <c r="F5" s="934"/>
    </row>
    <row r="6" spans="1:10" ht="18" customHeight="1">
      <c r="A6" s="933" t="s">
        <v>503</v>
      </c>
      <c r="B6" s="933"/>
      <c r="C6" s="933"/>
      <c r="D6" s="933"/>
      <c r="E6" s="933"/>
      <c r="F6" s="933"/>
    </row>
    <row r="7" spans="1:10" ht="15" customHeight="1">
      <c r="A7" s="933"/>
      <c r="B7" s="933"/>
      <c r="C7" s="933"/>
      <c r="D7" s="933"/>
      <c r="E7" s="933"/>
      <c r="F7" s="933"/>
    </row>
    <row r="8" spans="1:10" ht="16.5" thickBot="1"/>
    <row r="9" spans="1:10" ht="61.5" customHeight="1">
      <c r="A9" s="300" t="s">
        <v>357</v>
      </c>
      <c r="B9" s="154" t="s">
        <v>0</v>
      </c>
      <c r="C9" s="155" t="s">
        <v>8</v>
      </c>
      <c r="D9" s="301" t="s">
        <v>483</v>
      </c>
      <c r="E9" s="301" t="s">
        <v>462</v>
      </c>
      <c r="F9" s="156" t="s">
        <v>484</v>
      </c>
    </row>
    <row r="10" spans="1:10" ht="27" customHeight="1">
      <c r="A10" s="935" t="s">
        <v>478</v>
      </c>
      <c r="B10" s="936"/>
      <c r="C10" s="936"/>
      <c r="D10" s="759">
        <f>D12+'razdjel 2'!D4+'razdjel 3'!D4+'razdjel 4'!D4+352000</f>
        <v>18500000</v>
      </c>
      <c r="E10" s="760">
        <f>'razdjel 1'!E12+'razdjel 2'!E4+'razdjel 3'!E4+'razdjel 4'!E4+332000</f>
        <v>16500000</v>
      </c>
      <c r="F10" s="761">
        <f>F12+'razdjel 2'!F4+'razdjel 3'!F4+'razdjel 4'!F4+322000</f>
        <v>17000000</v>
      </c>
      <c r="H10" s="2"/>
      <c r="I10" s="2"/>
    </row>
    <row r="11" spans="1:10" ht="18.75" customHeight="1">
      <c r="A11" s="757"/>
      <c r="B11" s="758"/>
      <c r="C11" s="758"/>
      <c r="D11" s="38"/>
      <c r="E11" s="37"/>
      <c r="F11" s="450"/>
      <c r="H11" s="2"/>
      <c r="I11" s="2"/>
    </row>
    <row r="12" spans="1:10" ht="26.25" customHeight="1">
      <c r="A12" s="305"/>
      <c r="B12" s="306"/>
      <c r="C12" s="307" t="s">
        <v>477</v>
      </c>
      <c r="D12" s="308">
        <f>D13+D37</f>
        <v>9453000</v>
      </c>
      <c r="E12" s="308">
        <f>E13+E37</f>
        <v>9371000</v>
      </c>
      <c r="F12" s="309">
        <f>F13+F37</f>
        <v>9382000</v>
      </c>
      <c r="H12" s="2"/>
      <c r="I12" s="2"/>
      <c r="J12" s="2"/>
    </row>
    <row r="13" spans="1:10" ht="25.5" customHeight="1">
      <c r="A13" s="310" t="s">
        <v>9</v>
      </c>
      <c r="B13" s="311">
        <v>1005</v>
      </c>
      <c r="C13" s="312" t="s">
        <v>10</v>
      </c>
      <c r="D13" s="313">
        <f>D15</f>
        <v>623000</v>
      </c>
      <c r="E13" s="313">
        <f>E15</f>
        <v>632000</v>
      </c>
      <c r="F13" s="314">
        <f>F15</f>
        <v>632000</v>
      </c>
      <c r="H13" s="2"/>
      <c r="I13" s="2"/>
      <c r="J13" s="2"/>
    </row>
    <row r="14" spans="1:10">
      <c r="A14" s="315"/>
      <c r="B14" s="44"/>
      <c r="C14" s="45"/>
      <c r="D14" s="32"/>
      <c r="E14" s="32"/>
      <c r="F14" s="88"/>
      <c r="H14" s="2"/>
      <c r="I14" s="2"/>
      <c r="J14" s="2"/>
    </row>
    <row r="15" spans="1:10" ht="29.25" customHeight="1">
      <c r="A15" s="276" t="s">
        <v>11</v>
      </c>
      <c r="B15" s="277">
        <v>1001</v>
      </c>
      <c r="C15" s="278" t="s">
        <v>234</v>
      </c>
      <c r="D15" s="279">
        <f>D17+D23+D31</f>
        <v>623000</v>
      </c>
      <c r="E15" s="286">
        <f>E17+E23+E31</f>
        <v>632000</v>
      </c>
      <c r="F15" s="280">
        <f>F17+F23+F31</f>
        <v>632000</v>
      </c>
      <c r="H15" s="2"/>
      <c r="I15" s="2"/>
      <c r="J15" s="2"/>
    </row>
    <row r="16" spans="1:10" ht="15.75" customHeight="1">
      <c r="A16" s="91"/>
      <c r="B16" s="35"/>
      <c r="C16" s="36"/>
      <c r="D16" s="37"/>
      <c r="E16" s="38"/>
      <c r="F16" s="92"/>
      <c r="H16" s="14"/>
      <c r="I16" s="2"/>
      <c r="J16" s="2"/>
    </row>
    <row r="17" spans="1:10" ht="18" customHeight="1">
      <c r="A17" s="316" t="s">
        <v>13</v>
      </c>
      <c r="B17" s="317" t="s">
        <v>235</v>
      </c>
      <c r="C17" s="318" t="s">
        <v>305</v>
      </c>
      <c r="D17" s="319">
        <f>D21</f>
        <v>610000</v>
      </c>
      <c r="E17" s="320">
        <f>E21</f>
        <v>620000</v>
      </c>
      <c r="F17" s="321">
        <f>F21</f>
        <v>620000</v>
      </c>
      <c r="G17" s="4"/>
      <c r="H17" s="2"/>
      <c r="I17" s="2"/>
      <c r="J17" s="2"/>
    </row>
    <row r="18" spans="1:10" ht="31.5" customHeight="1">
      <c r="A18" s="322" t="s">
        <v>306</v>
      </c>
      <c r="B18" s="323" t="s">
        <v>336</v>
      </c>
      <c r="C18" s="324" t="s">
        <v>307</v>
      </c>
      <c r="D18" s="325">
        <f>D17</f>
        <v>610000</v>
      </c>
      <c r="E18" s="326">
        <f>E17</f>
        <v>620000</v>
      </c>
      <c r="F18" s="327">
        <f>F17</f>
        <v>620000</v>
      </c>
      <c r="G18" s="4"/>
      <c r="H18" s="14"/>
      <c r="I18" s="2"/>
      <c r="J18" s="2"/>
    </row>
    <row r="19" spans="1:10" s="9" customFormat="1" ht="18.75" customHeight="1">
      <c r="A19" s="328" t="s">
        <v>411</v>
      </c>
      <c r="B19" s="329" t="s">
        <v>22</v>
      </c>
      <c r="C19" s="330" t="s">
        <v>402</v>
      </c>
      <c r="D19" s="331">
        <f>D17</f>
        <v>610000</v>
      </c>
      <c r="E19" s="332">
        <f>E17</f>
        <v>620000</v>
      </c>
      <c r="F19" s="333">
        <f>F17</f>
        <v>620000</v>
      </c>
      <c r="G19" s="30"/>
      <c r="H19" s="31"/>
    </row>
    <row r="20" spans="1:10" ht="12.75" customHeight="1">
      <c r="A20" s="334"/>
      <c r="B20" s="35"/>
      <c r="C20" s="36"/>
      <c r="D20" s="37"/>
      <c r="E20" s="38"/>
      <c r="F20" s="92"/>
    </row>
    <row r="21" spans="1:10" ht="16.5" customHeight="1">
      <c r="A21" s="334"/>
      <c r="B21" s="35">
        <v>32</v>
      </c>
      <c r="C21" s="36" t="s">
        <v>15</v>
      </c>
      <c r="D21" s="37">
        <v>610000</v>
      </c>
      <c r="E21" s="38">
        <v>620000</v>
      </c>
      <c r="F21" s="92">
        <v>620000</v>
      </c>
      <c r="H21" s="805"/>
    </row>
    <row r="22" spans="1:10" ht="16.5" customHeight="1">
      <c r="A22" s="334"/>
      <c r="B22" s="35"/>
      <c r="C22" s="36"/>
      <c r="D22" s="37"/>
      <c r="E22" s="38"/>
      <c r="F22" s="92"/>
      <c r="H22" s="805"/>
    </row>
    <row r="23" spans="1:10" ht="18.75" customHeight="1">
      <c r="A23" s="335" t="s">
        <v>13</v>
      </c>
      <c r="B23" s="317" t="s">
        <v>250</v>
      </c>
      <c r="C23" s="318" t="s">
        <v>23</v>
      </c>
      <c r="D23" s="319">
        <f>D27+D29</f>
        <v>10000</v>
      </c>
      <c r="E23" s="319">
        <f>E27+E29</f>
        <v>9000</v>
      </c>
      <c r="F23" s="321">
        <f>F27+F29</f>
        <v>9000</v>
      </c>
      <c r="H23" s="14"/>
    </row>
    <row r="24" spans="1:10" ht="29.25" customHeight="1">
      <c r="A24" s="336" t="s">
        <v>512</v>
      </c>
      <c r="B24" s="323" t="s">
        <v>336</v>
      </c>
      <c r="C24" s="324" t="s">
        <v>307</v>
      </c>
      <c r="D24" s="325">
        <f>D23</f>
        <v>10000</v>
      </c>
      <c r="E24" s="325">
        <f>E23</f>
        <v>9000</v>
      </c>
      <c r="F24" s="327">
        <f>F23</f>
        <v>9000</v>
      </c>
      <c r="H24" s="14"/>
    </row>
    <row r="25" spans="1:10" ht="21" customHeight="1">
      <c r="A25" s="337" t="s">
        <v>411</v>
      </c>
      <c r="B25" s="329" t="s">
        <v>22</v>
      </c>
      <c r="C25" s="330" t="s">
        <v>402</v>
      </c>
      <c r="D25" s="331">
        <f>D23</f>
        <v>10000</v>
      </c>
      <c r="E25" s="331">
        <f>E23</f>
        <v>9000</v>
      </c>
      <c r="F25" s="333">
        <f>F23</f>
        <v>9000</v>
      </c>
    </row>
    <row r="26" spans="1:10">
      <c r="A26" s="338"/>
      <c r="B26" s="339"/>
      <c r="C26" s="340"/>
      <c r="D26" s="303"/>
      <c r="E26" s="39"/>
      <c r="F26" s="304"/>
    </row>
    <row r="27" spans="1:10">
      <c r="A27" s="341"/>
      <c r="B27" s="44">
        <v>34</v>
      </c>
      <c r="C27" s="45" t="s">
        <v>24</v>
      </c>
      <c r="D27" s="46">
        <v>8000</v>
      </c>
      <c r="E27" s="46">
        <v>7000</v>
      </c>
      <c r="F27" s="95">
        <v>7000</v>
      </c>
    </row>
    <row r="28" spans="1:10">
      <c r="A28" s="342"/>
      <c r="B28" s="339"/>
      <c r="C28" s="340"/>
      <c r="D28" s="303"/>
      <c r="E28" s="39"/>
      <c r="F28" s="304"/>
    </row>
    <row r="29" spans="1:10">
      <c r="A29" s="342"/>
      <c r="B29" s="343">
        <v>32</v>
      </c>
      <c r="C29" s="344" t="s">
        <v>15</v>
      </c>
      <c r="D29" s="345">
        <v>2000</v>
      </c>
      <c r="E29" s="46">
        <v>2000</v>
      </c>
      <c r="F29" s="346">
        <v>2000</v>
      </c>
    </row>
    <row r="30" spans="1:10">
      <c r="A30" s="315"/>
      <c r="B30" s="48"/>
      <c r="C30" s="340"/>
      <c r="D30" s="303"/>
      <c r="E30" s="39"/>
      <c r="F30" s="304"/>
    </row>
    <row r="31" spans="1:10" ht="16.5" customHeight="1">
      <c r="A31" s="316" t="s">
        <v>13</v>
      </c>
      <c r="B31" s="317" t="s">
        <v>117</v>
      </c>
      <c r="C31" s="318" t="s">
        <v>200</v>
      </c>
      <c r="D31" s="320">
        <f>D35</f>
        <v>3000</v>
      </c>
      <c r="E31" s="319">
        <f>E35</f>
        <v>3000</v>
      </c>
      <c r="F31" s="347">
        <f>F35</f>
        <v>3000</v>
      </c>
    </row>
    <row r="32" spans="1:10" ht="28.5" customHeight="1">
      <c r="A32" s="322" t="s">
        <v>306</v>
      </c>
      <c r="B32" s="323" t="s">
        <v>336</v>
      </c>
      <c r="C32" s="324" t="s">
        <v>307</v>
      </c>
      <c r="D32" s="326">
        <f>D31</f>
        <v>3000</v>
      </c>
      <c r="E32" s="325">
        <f>E31</f>
        <v>3000</v>
      </c>
      <c r="F32" s="348">
        <f>F31</f>
        <v>3000</v>
      </c>
    </row>
    <row r="33" spans="1:8" ht="19.5" customHeight="1">
      <c r="A33" s="328" t="s">
        <v>411</v>
      </c>
      <c r="B33" s="329" t="s">
        <v>22</v>
      </c>
      <c r="C33" s="330" t="s">
        <v>402</v>
      </c>
      <c r="D33" s="332">
        <f>D31</f>
        <v>3000</v>
      </c>
      <c r="E33" s="331">
        <f>E31</f>
        <v>3000</v>
      </c>
      <c r="F33" s="349">
        <f>F31</f>
        <v>3000</v>
      </c>
    </row>
    <row r="34" spans="1:8" ht="16.5" customHeight="1">
      <c r="A34" s="350"/>
      <c r="B34" s="48"/>
      <c r="C34" s="351"/>
      <c r="D34" s="303"/>
      <c r="E34" s="39"/>
      <c r="F34" s="304"/>
    </row>
    <row r="35" spans="1:8" ht="15" customHeight="1">
      <c r="A35" s="96"/>
      <c r="B35" s="44">
        <v>32</v>
      </c>
      <c r="C35" s="45" t="s">
        <v>15</v>
      </c>
      <c r="D35" s="345">
        <v>3000</v>
      </c>
      <c r="E35" s="46">
        <v>3000</v>
      </c>
      <c r="F35" s="346">
        <v>3000</v>
      </c>
    </row>
    <row r="36" spans="1:8" ht="12.75" customHeight="1">
      <c r="A36" s="350"/>
      <c r="B36" s="48"/>
      <c r="C36" s="351"/>
      <c r="D36" s="303"/>
      <c r="E36" s="39"/>
      <c r="F36" s="304"/>
    </row>
    <row r="37" spans="1:8" ht="29.25" customHeight="1">
      <c r="A37" s="310" t="s">
        <v>25</v>
      </c>
      <c r="B37" s="352" t="s">
        <v>26</v>
      </c>
      <c r="C37" s="353" t="s">
        <v>27</v>
      </c>
      <c r="D37" s="354">
        <f>D39+D68+D129+D192+D228+D276+D308+D346</f>
        <v>8830000</v>
      </c>
      <c r="E37" s="354">
        <f>E39+E68+E129+E192+E228+E276+E308+E346</f>
        <v>8739000</v>
      </c>
      <c r="F37" s="355">
        <f>F39+F68+F129+F192+F228+F276+F308+F346</f>
        <v>8750000</v>
      </c>
    </row>
    <row r="38" spans="1:8">
      <c r="A38" s="315"/>
      <c r="B38" s="356"/>
      <c r="C38" s="357"/>
      <c r="D38" s="46"/>
      <c r="E38" s="46"/>
      <c r="F38" s="95"/>
    </row>
    <row r="39" spans="1:8" ht="25.5" customHeight="1">
      <c r="A39" s="276" t="s">
        <v>11</v>
      </c>
      <c r="B39" s="277">
        <v>1002</v>
      </c>
      <c r="C39" s="278" t="s">
        <v>28</v>
      </c>
      <c r="D39" s="279">
        <f>D41+D56+D62</f>
        <v>2960000</v>
      </c>
      <c r="E39" s="279">
        <f>E41+E56+E62</f>
        <v>3080000</v>
      </c>
      <c r="F39" s="280">
        <f>F41+F56+F62</f>
        <v>3090000</v>
      </c>
    </row>
    <row r="40" spans="1:8">
      <c r="A40" s="358"/>
      <c r="B40" s="339"/>
      <c r="C40" s="340"/>
      <c r="D40" s="303"/>
      <c r="E40" s="303"/>
      <c r="F40" s="304"/>
    </row>
    <row r="41" spans="1:8" ht="29.45" customHeight="1">
      <c r="A41" s="316" t="s">
        <v>13</v>
      </c>
      <c r="B41" s="317" t="s">
        <v>29</v>
      </c>
      <c r="C41" s="318" t="s">
        <v>189</v>
      </c>
      <c r="D41" s="319">
        <f>D48+D50+D52+D54</f>
        <v>2710000</v>
      </c>
      <c r="E41" s="319">
        <f>E48+E50+E52+E54</f>
        <v>2860000</v>
      </c>
      <c r="F41" s="321">
        <f>F48+F50+F52+F54</f>
        <v>2960000</v>
      </c>
    </row>
    <row r="42" spans="1:8" ht="31.5" customHeight="1">
      <c r="A42" s="322" t="s">
        <v>306</v>
      </c>
      <c r="B42" s="323" t="s">
        <v>337</v>
      </c>
      <c r="C42" s="324" t="s">
        <v>308</v>
      </c>
      <c r="D42" s="325">
        <f>D41</f>
        <v>2710000</v>
      </c>
      <c r="E42" s="325">
        <f>E41</f>
        <v>2860000</v>
      </c>
      <c r="F42" s="327">
        <f>F41</f>
        <v>2960000</v>
      </c>
    </row>
    <row r="43" spans="1:8" ht="16.5" customHeight="1">
      <c r="A43" s="359" t="s">
        <v>411</v>
      </c>
      <c r="B43" s="360">
        <v>11</v>
      </c>
      <c r="C43" s="361" t="s">
        <v>402</v>
      </c>
      <c r="D43" s="332">
        <v>1765000</v>
      </c>
      <c r="E43" s="332">
        <v>1848000</v>
      </c>
      <c r="F43" s="349">
        <v>1948000</v>
      </c>
    </row>
    <row r="44" spans="1:8" ht="16.5" customHeight="1">
      <c r="A44" s="359"/>
      <c r="B44" s="360">
        <v>31</v>
      </c>
      <c r="C44" s="361" t="s">
        <v>406</v>
      </c>
      <c r="D44" s="332">
        <v>12000</v>
      </c>
      <c r="E44" s="332">
        <v>12000</v>
      </c>
      <c r="F44" s="349">
        <v>12000</v>
      </c>
      <c r="H44" s="2"/>
    </row>
    <row r="45" spans="1:8" ht="15" customHeight="1">
      <c r="A45" s="359"/>
      <c r="B45" s="360">
        <v>51</v>
      </c>
      <c r="C45" s="361" t="s">
        <v>407</v>
      </c>
      <c r="D45" s="332">
        <v>860000</v>
      </c>
      <c r="E45" s="332">
        <v>1000000</v>
      </c>
      <c r="F45" s="349">
        <v>1000000</v>
      </c>
    </row>
    <row r="46" spans="1:8" ht="15" customHeight="1">
      <c r="A46" s="359"/>
      <c r="B46" s="360">
        <v>52</v>
      </c>
      <c r="C46" s="361" t="s">
        <v>459</v>
      </c>
      <c r="D46" s="332">
        <v>73000</v>
      </c>
      <c r="E46" s="332">
        <v>0</v>
      </c>
      <c r="F46" s="349">
        <v>0</v>
      </c>
    </row>
    <row r="47" spans="1:8">
      <c r="A47" s="362"/>
      <c r="B47" s="363"/>
      <c r="C47" s="364"/>
      <c r="D47" s="365"/>
      <c r="E47" s="365"/>
      <c r="F47" s="366"/>
    </row>
    <row r="48" spans="1:8" ht="17.25" customHeight="1">
      <c r="A48" s="367"/>
      <c r="B48" s="44">
        <v>31</v>
      </c>
      <c r="C48" s="45" t="s">
        <v>14</v>
      </c>
      <c r="D48" s="46">
        <v>2150000</v>
      </c>
      <c r="E48" s="46">
        <v>2300000</v>
      </c>
      <c r="F48" s="95">
        <v>2400000</v>
      </c>
      <c r="H48" s="14"/>
    </row>
    <row r="49" spans="1:8">
      <c r="A49" s="342"/>
      <c r="B49" s="339"/>
      <c r="C49" s="340"/>
      <c r="D49" s="303"/>
      <c r="E49" s="303"/>
      <c r="F49" s="304"/>
    </row>
    <row r="50" spans="1:8">
      <c r="A50" s="342"/>
      <c r="B50" s="44">
        <v>32</v>
      </c>
      <c r="C50" s="45" t="s">
        <v>15</v>
      </c>
      <c r="D50" s="46">
        <v>500000</v>
      </c>
      <c r="E50" s="46">
        <v>500000</v>
      </c>
      <c r="F50" s="95">
        <v>500000</v>
      </c>
    </row>
    <row r="51" spans="1:8">
      <c r="A51" s="97"/>
      <c r="B51" s="339"/>
      <c r="C51" s="340"/>
      <c r="D51" s="303"/>
      <c r="E51" s="303"/>
      <c r="F51" s="304"/>
    </row>
    <row r="52" spans="1:8">
      <c r="A52" s="99"/>
      <c r="B52" s="343">
        <v>34</v>
      </c>
      <c r="C52" s="344" t="s">
        <v>16</v>
      </c>
      <c r="D52" s="345">
        <v>4000</v>
      </c>
      <c r="E52" s="345">
        <v>4000</v>
      </c>
      <c r="F52" s="346">
        <v>4000</v>
      </c>
      <c r="H52" s="14"/>
    </row>
    <row r="53" spans="1:8">
      <c r="A53" s="97"/>
      <c r="B53" s="339"/>
      <c r="C53" s="340"/>
      <c r="D53" s="303"/>
      <c r="E53" s="303"/>
      <c r="F53" s="304"/>
    </row>
    <row r="54" spans="1:8" ht="29.25" customHeight="1">
      <c r="A54" s="99"/>
      <c r="B54" s="343">
        <v>42</v>
      </c>
      <c r="C54" s="344" t="s">
        <v>36</v>
      </c>
      <c r="D54" s="345">
        <v>56000</v>
      </c>
      <c r="E54" s="345">
        <v>56000</v>
      </c>
      <c r="F54" s="346">
        <v>56000</v>
      </c>
    </row>
    <row r="55" spans="1:8">
      <c r="A55" s="97"/>
      <c r="B55" s="339"/>
      <c r="C55" s="340"/>
      <c r="D55" s="303"/>
      <c r="E55" s="303"/>
      <c r="F55" s="304"/>
    </row>
    <row r="56" spans="1:8">
      <c r="A56" s="316" t="s">
        <v>13</v>
      </c>
      <c r="B56" s="317" t="s">
        <v>30</v>
      </c>
      <c r="C56" s="318" t="s">
        <v>31</v>
      </c>
      <c r="D56" s="319">
        <f>D60</f>
        <v>130000</v>
      </c>
      <c r="E56" s="319">
        <f>E60</f>
        <v>130000</v>
      </c>
      <c r="F56" s="321">
        <f>F60</f>
        <v>130000</v>
      </c>
    </row>
    <row r="57" spans="1:8" ht="32.25" customHeight="1">
      <c r="A57" s="322" t="s">
        <v>306</v>
      </c>
      <c r="B57" s="323" t="s">
        <v>337</v>
      </c>
      <c r="C57" s="324" t="s">
        <v>308</v>
      </c>
      <c r="D57" s="325">
        <f>D56</f>
        <v>130000</v>
      </c>
      <c r="E57" s="325">
        <f>E56</f>
        <v>130000</v>
      </c>
      <c r="F57" s="327">
        <f>F56</f>
        <v>130000</v>
      </c>
    </row>
    <row r="58" spans="1:8" ht="18.75" customHeight="1">
      <c r="A58" s="328" t="s">
        <v>410</v>
      </c>
      <c r="B58" s="329" t="s">
        <v>22</v>
      </c>
      <c r="C58" s="330" t="s">
        <v>402</v>
      </c>
      <c r="D58" s="331">
        <f>D56</f>
        <v>130000</v>
      </c>
      <c r="E58" s="331">
        <f>E56</f>
        <v>130000</v>
      </c>
      <c r="F58" s="333">
        <f>F56</f>
        <v>130000</v>
      </c>
    </row>
    <row r="59" spans="1:8">
      <c r="A59" s="368"/>
      <c r="B59" s="369"/>
      <c r="C59" s="42"/>
      <c r="D59" s="43"/>
      <c r="E59" s="43"/>
      <c r="F59" s="93"/>
    </row>
    <row r="60" spans="1:8">
      <c r="A60" s="342"/>
      <c r="B60" s="44">
        <v>38</v>
      </c>
      <c r="C60" s="45" t="s">
        <v>32</v>
      </c>
      <c r="D60" s="46">
        <v>130000</v>
      </c>
      <c r="E60" s="46">
        <v>130000</v>
      </c>
      <c r="F60" s="95">
        <v>130000</v>
      </c>
    </row>
    <row r="61" spans="1:8">
      <c r="A61" s="342"/>
      <c r="B61" s="44"/>
      <c r="C61" s="45"/>
      <c r="D61" s="46"/>
      <c r="E61" s="46"/>
      <c r="F61" s="95"/>
    </row>
    <row r="62" spans="1:8" ht="51" customHeight="1">
      <c r="A62" s="370" t="s">
        <v>13</v>
      </c>
      <c r="B62" s="371" t="s">
        <v>208</v>
      </c>
      <c r="C62" s="372" t="s">
        <v>209</v>
      </c>
      <c r="D62" s="373">
        <f>D66</f>
        <v>120000</v>
      </c>
      <c r="E62" s="373">
        <f>E66</f>
        <v>90000</v>
      </c>
      <c r="F62" s="374">
        <f>F66</f>
        <v>0</v>
      </c>
    </row>
    <row r="63" spans="1:8" ht="36.75" customHeight="1">
      <c r="A63" s="336" t="s">
        <v>306</v>
      </c>
      <c r="B63" s="375" t="s">
        <v>337</v>
      </c>
      <c r="C63" s="376" t="s">
        <v>308</v>
      </c>
      <c r="D63" s="377">
        <f>D62</f>
        <v>120000</v>
      </c>
      <c r="E63" s="377">
        <f>E62</f>
        <v>90000</v>
      </c>
      <c r="F63" s="378">
        <f>F62</f>
        <v>0</v>
      </c>
    </row>
    <row r="64" spans="1:8" ht="23.25" customHeight="1">
      <c r="A64" s="337" t="s">
        <v>410</v>
      </c>
      <c r="B64" s="379" t="s">
        <v>22</v>
      </c>
      <c r="C64" s="361" t="s">
        <v>402</v>
      </c>
      <c r="D64" s="380">
        <f>D62</f>
        <v>120000</v>
      </c>
      <c r="E64" s="380">
        <f>E62</f>
        <v>90000</v>
      </c>
      <c r="F64" s="381">
        <f>F62</f>
        <v>0</v>
      </c>
    </row>
    <row r="65" spans="1:6">
      <c r="A65" s="97"/>
      <c r="B65" s="339"/>
      <c r="C65" s="340"/>
      <c r="D65" s="382"/>
      <c r="E65" s="382"/>
      <c r="F65" s="383"/>
    </row>
    <row r="66" spans="1:6" ht="31.5" customHeight="1">
      <c r="A66" s="99"/>
      <c r="B66" s="343">
        <v>37</v>
      </c>
      <c r="C66" s="344" t="s">
        <v>52</v>
      </c>
      <c r="D66" s="384">
        <v>120000</v>
      </c>
      <c r="E66" s="384">
        <v>90000</v>
      </c>
      <c r="F66" s="385">
        <v>0</v>
      </c>
    </row>
    <row r="67" spans="1:6">
      <c r="A67" s="97"/>
      <c r="B67" s="339"/>
      <c r="C67" s="340"/>
      <c r="D67" s="382"/>
      <c r="E67" s="382"/>
      <c r="F67" s="383"/>
    </row>
    <row r="68" spans="1:6" ht="28.5" customHeight="1">
      <c r="A68" s="276" t="s">
        <v>11</v>
      </c>
      <c r="B68" s="277">
        <v>1003</v>
      </c>
      <c r="C68" s="278" t="s">
        <v>33</v>
      </c>
      <c r="D68" s="279">
        <f>D70+D84+D91+D97+D103+D109+D115+D121</f>
        <v>603000</v>
      </c>
      <c r="E68" s="279">
        <f>E70+E84+E91+E97+E103+E109+E115+E121</f>
        <v>557000</v>
      </c>
      <c r="F68" s="280">
        <f>F70+F84+F91+F97+F103+F109+F115+F121</f>
        <v>558000</v>
      </c>
    </row>
    <row r="69" spans="1:6">
      <c r="A69" s="94"/>
      <c r="B69" s="44"/>
      <c r="C69" s="45"/>
      <c r="D69" s="46"/>
      <c r="E69" s="46"/>
      <c r="F69" s="95"/>
    </row>
    <row r="70" spans="1:6" ht="27.6" customHeight="1">
      <c r="A70" s="335" t="s">
        <v>13</v>
      </c>
      <c r="B70" s="317" t="s">
        <v>34</v>
      </c>
      <c r="C70" s="318" t="s">
        <v>35</v>
      </c>
      <c r="D70" s="396">
        <f>D76+D78+D80+D82</f>
        <v>70000</v>
      </c>
      <c r="E70" s="319">
        <f>E76+E78+E80+E82</f>
        <v>73000</v>
      </c>
      <c r="F70" s="397">
        <f>F76+F78+F80+F82</f>
        <v>73000</v>
      </c>
    </row>
    <row r="71" spans="1:6" ht="33" customHeight="1">
      <c r="A71" s="398" t="s">
        <v>306</v>
      </c>
      <c r="B71" s="375" t="s">
        <v>338</v>
      </c>
      <c r="C71" s="376" t="s">
        <v>309</v>
      </c>
      <c r="D71" s="326">
        <f>D70</f>
        <v>70000</v>
      </c>
      <c r="E71" s="326">
        <f>E70</f>
        <v>73000</v>
      </c>
      <c r="F71" s="348">
        <f>F70</f>
        <v>73000</v>
      </c>
    </row>
    <row r="72" spans="1:6" ht="19.5" customHeight="1">
      <c r="A72" s="399" t="s">
        <v>410</v>
      </c>
      <c r="B72" s="379" t="s">
        <v>22</v>
      </c>
      <c r="C72" s="361" t="s">
        <v>402</v>
      </c>
      <c r="D72" s="332">
        <v>55000</v>
      </c>
      <c r="E72" s="332">
        <v>58000</v>
      </c>
      <c r="F72" s="349">
        <v>58000</v>
      </c>
    </row>
    <row r="73" spans="1:6" ht="19.5" customHeight="1">
      <c r="A73" s="399"/>
      <c r="B73" s="379" t="s">
        <v>524</v>
      </c>
      <c r="C73" s="361" t="s">
        <v>406</v>
      </c>
      <c r="D73" s="332">
        <v>8000</v>
      </c>
      <c r="E73" s="332">
        <v>8000</v>
      </c>
      <c r="F73" s="349">
        <v>8000</v>
      </c>
    </row>
    <row r="74" spans="1:6" ht="18.75" customHeight="1">
      <c r="A74" s="399"/>
      <c r="B74" s="379" t="s">
        <v>409</v>
      </c>
      <c r="C74" s="361" t="s">
        <v>407</v>
      </c>
      <c r="D74" s="332">
        <v>7000</v>
      </c>
      <c r="E74" s="332">
        <v>7000</v>
      </c>
      <c r="F74" s="349">
        <v>7000</v>
      </c>
    </row>
    <row r="75" spans="1:6">
      <c r="A75" s="400"/>
      <c r="B75" s="363"/>
      <c r="C75" s="364"/>
      <c r="D75" s="365"/>
      <c r="E75" s="365"/>
      <c r="F75" s="366"/>
    </row>
    <row r="76" spans="1:6" ht="18" customHeight="1">
      <c r="A76" s="342"/>
      <c r="B76" s="44">
        <v>31</v>
      </c>
      <c r="C76" s="45" t="s">
        <v>14</v>
      </c>
      <c r="D76" s="46">
        <v>46000</v>
      </c>
      <c r="E76" s="46">
        <v>49000</v>
      </c>
      <c r="F76" s="95">
        <v>49000</v>
      </c>
    </row>
    <row r="77" spans="1:6">
      <c r="A77" s="342"/>
      <c r="B77" s="339"/>
      <c r="C77" s="340"/>
      <c r="D77" s="303"/>
      <c r="E77" s="303"/>
      <c r="F77" s="304"/>
    </row>
    <row r="78" spans="1:6">
      <c r="A78" s="342"/>
      <c r="B78" s="44">
        <v>32</v>
      </c>
      <c r="C78" s="45" t="s">
        <v>15</v>
      </c>
      <c r="D78" s="46">
        <v>11500</v>
      </c>
      <c r="E78" s="46">
        <v>11500</v>
      </c>
      <c r="F78" s="95">
        <v>11500</v>
      </c>
    </row>
    <row r="79" spans="1:6">
      <c r="A79" s="342"/>
      <c r="B79" s="339"/>
      <c r="C79" s="340"/>
      <c r="D79" s="303"/>
      <c r="E79" s="303"/>
      <c r="F79" s="304"/>
    </row>
    <row r="80" spans="1:6">
      <c r="A80" s="401"/>
      <c r="B80" s="343">
        <v>34</v>
      </c>
      <c r="C80" s="344" t="s">
        <v>16</v>
      </c>
      <c r="D80" s="345">
        <v>500</v>
      </c>
      <c r="E80" s="345">
        <v>500</v>
      </c>
      <c r="F80" s="346">
        <v>500</v>
      </c>
    </row>
    <row r="81" spans="1:6">
      <c r="A81" s="342"/>
      <c r="B81" s="339"/>
      <c r="C81" s="340"/>
      <c r="D81" s="303"/>
      <c r="E81" s="303"/>
      <c r="F81" s="304"/>
    </row>
    <row r="82" spans="1:6" ht="31.5" customHeight="1">
      <c r="A82" s="342"/>
      <c r="B82" s="44">
        <v>42</v>
      </c>
      <c r="C82" s="45" t="s">
        <v>36</v>
      </c>
      <c r="D82" s="46">
        <v>12000</v>
      </c>
      <c r="E82" s="46">
        <v>12000</v>
      </c>
      <c r="F82" s="95">
        <v>12000</v>
      </c>
    </row>
    <row r="83" spans="1:6">
      <c r="A83" s="342"/>
      <c r="B83" s="339"/>
      <c r="C83" s="340"/>
      <c r="D83" s="303"/>
      <c r="E83" s="303"/>
      <c r="F83" s="304"/>
    </row>
    <row r="84" spans="1:6" ht="37.5" customHeight="1">
      <c r="A84" s="335" t="s">
        <v>13</v>
      </c>
      <c r="B84" s="317" t="s">
        <v>37</v>
      </c>
      <c r="C84" s="318" t="s">
        <v>184</v>
      </c>
      <c r="D84" s="396">
        <f>D89</f>
        <v>220000</v>
      </c>
      <c r="E84" s="319">
        <f>E89</f>
        <v>210000</v>
      </c>
      <c r="F84" s="397">
        <f>F89</f>
        <v>210000</v>
      </c>
    </row>
    <row r="85" spans="1:6" ht="29.25" customHeight="1">
      <c r="A85" s="398" t="s">
        <v>306</v>
      </c>
      <c r="B85" s="375" t="s">
        <v>338</v>
      </c>
      <c r="C85" s="376" t="s">
        <v>309</v>
      </c>
      <c r="D85" s="326">
        <f>D84</f>
        <v>220000</v>
      </c>
      <c r="E85" s="326">
        <f>E84</f>
        <v>210000</v>
      </c>
      <c r="F85" s="348">
        <f>F84</f>
        <v>210000</v>
      </c>
    </row>
    <row r="86" spans="1:6" ht="17.25" customHeight="1">
      <c r="A86" s="399" t="s">
        <v>410</v>
      </c>
      <c r="B86" s="360">
        <v>11</v>
      </c>
      <c r="C86" s="361" t="s">
        <v>402</v>
      </c>
      <c r="D86" s="332">
        <v>210000</v>
      </c>
      <c r="E86" s="332">
        <v>200000</v>
      </c>
      <c r="F86" s="349">
        <v>200000</v>
      </c>
    </row>
    <row r="87" spans="1:6" ht="17.25" customHeight="1">
      <c r="A87" s="399"/>
      <c r="B87" s="360">
        <v>51</v>
      </c>
      <c r="C87" s="361" t="s">
        <v>407</v>
      </c>
      <c r="D87" s="332">
        <v>10000</v>
      </c>
      <c r="E87" s="332">
        <v>10000</v>
      </c>
      <c r="F87" s="349">
        <v>10000</v>
      </c>
    </row>
    <row r="88" spans="1:6" s="9" customFormat="1">
      <c r="A88" s="400"/>
      <c r="B88" s="363"/>
      <c r="C88" s="364"/>
      <c r="D88" s="365"/>
      <c r="E88" s="365"/>
      <c r="F88" s="366"/>
    </row>
    <row r="89" spans="1:6">
      <c r="A89" s="342"/>
      <c r="B89" s="44">
        <v>32</v>
      </c>
      <c r="C89" s="45" t="s">
        <v>15</v>
      </c>
      <c r="D89" s="46">
        <v>220000</v>
      </c>
      <c r="E89" s="46">
        <v>210000</v>
      </c>
      <c r="F89" s="95">
        <v>210000</v>
      </c>
    </row>
    <row r="90" spans="1:6" ht="17.25" customHeight="1">
      <c r="A90" s="97"/>
      <c r="B90" s="339"/>
      <c r="C90" s="340"/>
      <c r="D90" s="303"/>
      <c r="E90" s="303"/>
      <c r="F90" s="304"/>
    </row>
    <row r="91" spans="1:6" ht="18.75" customHeight="1">
      <c r="A91" s="335" t="s">
        <v>13</v>
      </c>
      <c r="B91" s="317" t="s">
        <v>154</v>
      </c>
      <c r="C91" s="318" t="s">
        <v>38</v>
      </c>
      <c r="D91" s="396">
        <f>D95</f>
        <v>135000</v>
      </c>
      <c r="E91" s="319">
        <f>E95</f>
        <v>135000</v>
      </c>
      <c r="F91" s="397">
        <f>F95</f>
        <v>135000</v>
      </c>
    </row>
    <row r="92" spans="1:6" s="1" customFormat="1" ht="29.25" customHeight="1">
      <c r="A92" s="398" t="s">
        <v>306</v>
      </c>
      <c r="B92" s="375" t="s">
        <v>338</v>
      </c>
      <c r="C92" s="376" t="s">
        <v>309</v>
      </c>
      <c r="D92" s="326">
        <f>D91</f>
        <v>135000</v>
      </c>
      <c r="E92" s="326">
        <f>E91</f>
        <v>135000</v>
      </c>
      <c r="F92" s="348">
        <f>F91</f>
        <v>135000</v>
      </c>
    </row>
    <row r="93" spans="1:6" s="1" customFormat="1" ht="22.5" customHeight="1">
      <c r="A93" s="399" t="s">
        <v>410</v>
      </c>
      <c r="B93" s="360">
        <v>11</v>
      </c>
      <c r="C93" s="361" t="s">
        <v>402</v>
      </c>
      <c r="D93" s="332">
        <f>D91</f>
        <v>135000</v>
      </c>
      <c r="E93" s="332">
        <f>E91</f>
        <v>135000</v>
      </c>
      <c r="F93" s="349">
        <f>F91</f>
        <v>135000</v>
      </c>
    </row>
    <row r="94" spans="1:6" s="1" customFormat="1" ht="16.5" customHeight="1">
      <c r="A94" s="400"/>
      <c r="B94" s="363"/>
      <c r="C94" s="364"/>
      <c r="D94" s="365"/>
      <c r="E94" s="365"/>
      <c r="F94" s="366"/>
    </row>
    <row r="95" spans="1:6">
      <c r="A95" s="97"/>
      <c r="B95" s="44">
        <v>38</v>
      </c>
      <c r="C95" s="45" t="s">
        <v>19</v>
      </c>
      <c r="D95" s="32">
        <v>135000</v>
      </c>
      <c r="E95" s="46">
        <v>135000</v>
      </c>
      <c r="F95" s="88">
        <v>135000</v>
      </c>
    </row>
    <row r="96" spans="1:6" ht="17.25" customHeight="1">
      <c r="A96" s="97"/>
      <c r="B96" s="48"/>
      <c r="C96" s="351"/>
      <c r="D96" s="47"/>
      <c r="E96" s="303"/>
      <c r="F96" s="98"/>
    </row>
    <row r="97" spans="1:8" ht="15.75" customHeight="1">
      <c r="A97" s="335" t="s">
        <v>13</v>
      </c>
      <c r="B97" s="317" t="s">
        <v>126</v>
      </c>
      <c r="C97" s="318" t="s">
        <v>142</v>
      </c>
      <c r="D97" s="396">
        <f>D101</f>
        <v>40000</v>
      </c>
      <c r="E97" s="320">
        <f>E101</f>
        <v>0</v>
      </c>
      <c r="F97" s="397">
        <f>F101</f>
        <v>0</v>
      </c>
    </row>
    <row r="98" spans="1:8" ht="28.5" customHeight="1">
      <c r="A98" s="398" t="s">
        <v>306</v>
      </c>
      <c r="B98" s="375" t="s">
        <v>338</v>
      </c>
      <c r="C98" s="376" t="s">
        <v>309</v>
      </c>
      <c r="D98" s="326">
        <f>D97</f>
        <v>40000</v>
      </c>
      <c r="E98" s="326">
        <f>E97</f>
        <v>0</v>
      </c>
      <c r="F98" s="348">
        <f>F97</f>
        <v>0</v>
      </c>
    </row>
    <row r="99" spans="1:8" s="9" customFormat="1" ht="18" customHeight="1">
      <c r="A99" s="399" t="s">
        <v>410</v>
      </c>
      <c r="B99" s="379" t="s">
        <v>22</v>
      </c>
      <c r="C99" s="361" t="s">
        <v>412</v>
      </c>
      <c r="D99" s="332">
        <f>D97</f>
        <v>40000</v>
      </c>
      <c r="E99" s="332">
        <f>E97</f>
        <v>0</v>
      </c>
      <c r="F99" s="349">
        <f>F97</f>
        <v>0</v>
      </c>
    </row>
    <row r="100" spans="1:8" ht="14.25" customHeight="1">
      <c r="A100" s="400"/>
      <c r="B100" s="363"/>
      <c r="C100" s="364"/>
      <c r="D100" s="365"/>
      <c r="E100" s="365"/>
      <c r="F100" s="366"/>
    </row>
    <row r="101" spans="1:8" ht="17.25" customHeight="1">
      <c r="A101" s="99"/>
      <c r="B101" s="44">
        <v>38</v>
      </c>
      <c r="C101" s="45" t="s">
        <v>32</v>
      </c>
      <c r="D101" s="32">
        <v>40000</v>
      </c>
      <c r="E101" s="345">
        <v>0</v>
      </c>
      <c r="F101" s="88">
        <v>0</v>
      </c>
      <c r="H101" s="820"/>
    </row>
    <row r="102" spans="1:8" ht="17.25" customHeight="1">
      <c r="A102" s="97"/>
      <c r="B102" s="48"/>
      <c r="C102" s="351"/>
      <c r="D102" s="47"/>
      <c r="E102" s="303"/>
      <c r="F102" s="98"/>
    </row>
    <row r="103" spans="1:8" ht="25.5" customHeight="1">
      <c r="A103" s="316" t="s">
        <v>160</v>
      </c>
      <c r="B103" s="317" t="s">
        <v>159</v>
      </c>
      <c r="C103" s="318" t="s">
        <v>141</v>
      </c>
      <c r="D103" s="319">
        <f>D107</f>
        <v>8000</v>
      </c>
      <c r="E103" s="319">
        <f>E107</f>
        <v>8000</v>
      </c>
      <c r="F103" s="321">
        <f>F107</f>
        <v>8000</v>
      </c>
    </row>
    <row r="104" spans="1:8" ht="34.5" customHeight="1">
      <c r="A104" s="398" t="s">
        <v>306</v>
      </c>
      <c r="B104" s="375" t="s">
        <v>338</v>
      </c>
      <c r="C104" s="376" t="s">
        <v>309</v>
      </c>
      <c r="D104" s="326">
        <f>D103</f>
        <v>8000</v>
      </c>
      <c r="E104" s="326">
        <f>E103</f>
        <v>8000</v>
      </c>
      <c r="F104" s="348">
        <f>F103</f>
        <v>8000</v>
      </c>
    </row>
    <row r="105" spans="1:8" ht="18.75" customHeight="1">
      <c r="A105" s="399" t="s">
        <v>411</v>
      </c>
      <c r="B105" s="379" t="s">
        <v>22</v>
      </c>
      <c r="C105" s="361" t="s">
        <v>402</v>
      </c>
      <c r="D105" s="332">
        <f>D103</f>
        <v>8000</v>
      </c>
      <c r="E105" s="332">
        <f>E103</f>
        <v>8000</v>
      </c>
      <c r="F105" s="349">
        <f>F103</f>
        <v>8000</v>
      </c>
    </row>
    <row r="106" spans="1:8" ht="15.75" customHeight="1">
      <c r="A106" s="400"/>
      <c r="B106" s="363"/>
      <c r="C106" s="364"/>
      <c r="D106" s="365"/>
      <c r="E106" s="365"/>
      <c r="F106" s="366"/>
    </row>
    <row r="107" spans="1:8" ht="15.75" customHeight="1">
      <c r="A107" s="96"/>
      <c r="B107" s="44">
        <v>32</v>
      </c>
      <c r="C107" s="45" t="s">
        <v>15</v>
      </c>
      <c r="D107" s="46">
        <v>8000</v>
      </c>
      <c r="E107" s="46">
        <v>8000</v>
      </c>
      <c r="F107" s="95">
        <v>8000</v>
      </c>
    </row>
    <row r="108" spans="1:8">
      <c r="A108" s="96"/>
      <c r="B108" s="44"/>
      <c r="C108" s="45"/>
      <c r="D108" s="46"/>
      <c r="E108" s="46"/>
      <c r="F108" s="95"/>
    </row>
    <row r="109" spans="1:8" ht="27" customHeight="1">
      <c r="A109" s="335" t="s">
        <v>13</v>
      </c>
      <c r="B109" s="317" t="s">
        <v>148</v>
      </c>
      <c r="C109" s="318" t="s">
        <v>118</v>
      </c>
      <c r="D109" s="396">
        <f>D113</f>
        <v>7000</v>
      </c>
      <c r="E109" s="320">
        <f>E113</f>
        <v>7000</v>
      </c>
      <c r="F109" s="397">
        <f>F113</f>
        <v>7000</v>
      </c>
    </row>
    <row r="110" spans="1:8" ht="32.25" customHeight="1">
      <c r="A110" s="398" t="s">
        <v>306</v>
      </c>
      <c r="B110" s="375" t="s">
        <v>338</v>
      </c>
      <c r="C110" s="376" t="s">
        <v>309</v>
      </c>
      <c r="D110" s="326">
        <f>D109</f>
        <v>7000</v>
      </c>
      <c r="E110" s="326">
        <f>E109</f>
        <v>7000</v>
      </c>
      <c r="F110" s="348">
        <f>F109</f>
        <v>7000</v>
      </c>
    </row>
    <row r="111" spans="1:8" ht="24" customHeight="1">
      <c r="A111" s="399" t="s">
        <v>411</v>
      </c>
      <c r="B111" s="360">
        <v>11</v>
      </c>
      <c r="C111" s="361" t="s">
        <v>402</v>
      </c>
      <c r="D111" s="332">
        <f>D109</f>
        <v>7000</v>
      </c>
      <c r="E111" s="332">
        <f>E109</f>
        <v>7000</v>
      </c>
      <c r="F111" s="349">
        <f>F109</f>
        <v>7000</v>
      </c>
    </row>
    <row r="112" spans="1:8" s="9" customFormat="1" ht="15" customHeight="1">
      <c r="A112" s="400"/>
      <c r="B112" s="363"/>
      <c r="C112" s="364"/>
      <c r="D112" s="365"/>
      <c r="E112" s="365"/>
      <c r="F112" s="366"/>
    </row>
    <row r="113" spans="1:6" ht="30" customHeight="1">
      <c r="A113" s="97"/>
      <c r="B113" s="44">
        <v>36</v>
      </c>
      <c r="C113" s="45" t="s">
        <v>109</v>
      </c>
      <c r="D113" s="32">
        <v>7000</v>
      </c>
      <c r="E113" s="345">
        <v>7000</v>
      </c>
      <c r="F113" s="88">
        <v>7000</v>
      </c>
    </row>
    <row r="114" spans="1:6">
      <c r="A114" s="97"/>
      <c r="B114" s="48"/>
      <c r="C114" s="351"/>
      <c r="D114" s="47"/>
      <c r="E114" s="303"/>
      <c r="F114" s="98"/>
    </row>
    <row r="115" spans="1:6" ht="18.75" customHeight="1">
      <c r="A115" s="335" t="s">
        <v>13</v>
      </c>
      <c r="B115" s="317" t="s">
        <v>149</v>
      </c>
      <c r="C115" s="318" t="s">
        <v>243</v>
      </c>
      <c r="D115" s="396">
        <f>D119</f>
        <v>80000</v>
      </c>
      <c r="E115" s="319">
        <f>E119</f>
        <v>82000</v>
      </c>
      <c r="F115" s="397">
        <f>F119</f>
        <v>83000</v>
      </c>
    </row>
    <row r="116" spans="1:6" ht="31.5" customHeight="1">
      <c r="A116" s="398" t="s">
        <v>306</v>
      </c>
      <c r="B116" s="375" t="s">
        <v>338</v>
      </c>
      <c r="C116" s="376" t="s">
        <v>309</v>
      </c>
      <c r="D116" s="326">
        <f>D115</f>
        <v>80000</v>
      </c>
      <c r="E116" s="326">
        <f>E115</f>
        <v>82000</v>
      </c>
      <c r="F116" s="348">
        <f>F115</f>
        <v>83000</v>
      </c>
    </row>
    <row r="117" spans="1:6" s="9" customFormat="1" ht="20.25" customHeight="1">
      <c r="A117" s="399" t="s">
        <v>410</v>
      </c>
      <c r="B117" s="379" t="s">
        <v>22</v>
      </c>
      <c r="C117" s="361" t="s">
        <v>402</v>
      </c>
      <c r="D117" s="332">
        <f>D115</f>
        <v>80000</v>
      </c>
      <c r="E117" s="332">
        <f>E115</f>
        <v>82000</v>
      </c>
      <c r="F117" s="349">
        <f>F115</f>
        <v>83000</v>
      </c>
    </row>
    <row r="118" spans="1:6">
      <c r="A118" s="400"/>
      <c r="B118" s="363"/>
      <c r="C118" s="364"/>
      <c r="D118" s="365"/>
      <c r="E118" s="365"/>
      <c r="F118" s="366"/>
    </row>
    <row r="119" spans="1:6">
      <c r="A119" s="99"/>
      <c r="B119" s="343">
        <v>38</v>
      </c>
      <c r="C119" s="344" t="s">
        <v>32</v>
      </c>
      <c r="D119" s="345">
        <v>80000</v>
      </c>
      <c r="E119" s="345">
        <v>82000</v>
      </c>
      <c r="F119" s="346">
        <v>83000</v>
      </c>
    </row>
    <row r="120" spans="1:6">
      <c r="A120" s="97"/>
      <c r="B120" s="339"/>
      <c r="C120" s="340"/>
      <c r="D120" s="303"/>
      <c r="E120" s="303"/>
      <c r="F120" s="304"/>
    </row>
    <row r="121" spans="1:6" ht="15.75" customHeight="1">
      <c r="A121" s="335" t="s">
        <v>20</v>
      </c>
      <c r="B121" s="317" t="s">
        <v>40</v>
      </c>
      <c r="C121" s="318" t="s">
        <v>119</v>
      </c>
      <c r="D121" s="396">
        <f>D127</f>
        <v>43000</v>
      </c>
      <c r="E121" s="319">
        <f>E127</f>
        <v>42000</v>
      </c>
      <c r="F121" s="397">
        <f>F127</f>
        <v>42000</v>
      </c>
    </row>
    <row r="122" spans="1:6" ht="29.25" customHeight="1">
      <c r="A122" s="398" t="s">
        <v>306</v>
      </c>
      <c r="B122" s="375" t="s">
        <v>338</v>
      </c>
      <c r="C122" s="376" t="s">
        <v>309</v>
      </c>
      <c r="D122" s="326">
        <f>D121</f>
        <v>43000</v>
      </c>
      <c r="E122" s="326">
        <f>E121</f>
        <v>42000</v>
      </c>
      <c r="F122" s="348">
        <f>F121</f>
        <v>42000</v>
      </c>
    </row>
    <row r="123" spans="1:6" ht="21" customHeight="1">
      <c r="A123" s="399" t="s">
        <v>410</v>
      </c>
      <c r="B123" s="379" t="s">
        <v>22</v>
      </c>
      <c r="C123" s="361" t="s">
        <v>402</v>
      </c>
      <c r="D123" s="332">
        <v>14000</v>
      </c>
      <c r="E123" s="332">
        <v>13000</v>
      </c>
      <c r="F123" s="349">
        <v>13000</v>
      </c>
    </row>
    <row r="124" spans="1:6" ht="18" customHeight="1">
      <c r="A124" s="399"/>
      <c r="B124" s="379" t="s">
        <v>413</v>
      </c>
      <c r="C124" s="361" t="s">
        <v>414</v>
      </c>
      <c r="D124" s="332">
        <v>3000</v>
      </c>
      <c r="E124" s="332">
        <v>3000</v>
      </c>
      <c r="F124" s="349">
        <v>3000</v>
      </c>
    </row>
    <row r="125" spans="1:6" ht="18" customHeight="1">
      <c r="A125" s="399"/>
      <c r="B125" s="379" t="s">
        <v>409</v>
      </c>
      <c r="C125" s="361" t="s">
        <v>407</v>
      </c>
      <c r="D125" s="332">
        <v>26000</v>
      </c>
      <c r="E125" s="332">
        <v>26000</v>
      </c>
      <c r="F125" s="349">
        <v>26000</v>
      </c>
    </row>
    <row r="126" spans="1:6">
      <c r="A126" s="400"/>
      <c r="B126" s="363"/>
      <c r="C126" s="364"/>
      <c r="D126" s="365"/>
      <c r="E126" s="365"/>
      <c r="F126" s="366"/>
    </row>
    <row r="127" spans="1:6" ht="15" customHeight="1">
      <c r="A127" s="342"/>
      <c r="B127" s="44">
        <v>42</v>
      </c>
      <c r="C127" s="45" t="s">
        <v>41</v>
      </c>
      <c r="D127" s="46">
        <v>43000</v>
      </c>
      <c r="E127" s="46">
        <v>42000</v>
      </c>
      <c r="F127" s="95">
        <v>42000</v>
      </c>
    </row>
    <row r="128" spans="1:6">
      <c r="A128" s="402"/>
      <c r="B128" s="339"/>
      <c r="C128" s="340"/>
      <c r="D128" s="303"/>
      <c r="E128" s="303"/>
      <c r="F128" s="304"/>
    </row>
    <row r="129" spans="1:6" ht="26.25" customHeight="1">
      <c r="A129" s="276" t="s">
        <v>11</v>
      </c>
      <c r="B129" s="277">
        <v>1004</v>
      </c>
      <c r="C129" s="278" t="s">
        <v>42</v>
      </c>
      <c r="D129" s="279">
        <f>D131+D137+D143+D149+D155+D163+D171+D177+D183</f>
        <v>1180000</v>
      </c>
      <c r="E129" s="279">
        <f>E131+E137+E143+E149+E155+E163+E171+E177+E183</f>
        <v>1180000</v>
      </c>
      <c r="F129" s="280">
        <f>F131+F137+F143+F149+F155+F163+F171+F177+F183</f>
        <v>1180000</v>
      </c>
    </row>
    <row r="130" spans="1:6">
      <c r="A130" s="94"/>
      <c r="B130" s="44"/>
      <c r="C130" s="45"/>
      <c r="D130" s="46"/>
      <c r="E130" s="46"/>
      <c r="F130" s="95"/>
    </row>
    <row r="131" spans="1:6" ht="19.5" customHeight="1">
      <c r="A131" s="335" t="s">
        <v>13</v>
      </c>
      <c r="B131" s="317" t="s">
        <v>43</v>
      </c>
      <c r="C131" s="318" t="s">
        <v>44</v>
      </c>
      <c r="D131" s="319">
        <f>D135</f>
        <v>800000</v>
      </c>
      <c r="E131" s="319">
        <f>E135</f>
        <v>800000</v>
      </c>
      <c r="F131" s="321">
        <f>F135</f>
        <v>800000</v>
      </c>
    </row>
    <row r="132" spans="1:6" ht="32.25" customHeight="1">
      <c r="A132" s="336" t="s">
        <v>306</v>
      </c>
      <c r="B132" s="323" t="s">
        <v>339</v>
      </c>
      <c r="C132" s="324" t="s">
        <v>310</v>
      </c>
      <c r="D132" s="325">
        <f>D131</f>
        <v>800000</v>
      </c>
      <c r="E132" s="325">
        <f>E131</f>
        <v>800000</v>
      </c>
      <c r="F132" s="327">
        <f>F131</f>
        <v>800000</v>
      </c>
    </row>
    <row r="133" spans="1:6" ht="19.5" customHeight="1">
      <c r="A133" s="399" t="s">
        <v>415</v>
      </c>
      <c r="B133" s="360">
        <v>11</v>
      </c>
      <c r="C133" s="361" t="s">
        <v>402</v>
      </c>
      <c r="D133" s="332">
        <f>D131</f>
        <v>800000</v>
      </c>
      <c r="E133" s="332">
        <f>E131</f>
        <v>800000</v>
      </c>
      <c r="F133" s="349">
        <f>F131</f>
        <v>800000</v>
      </c>
    </row>
    <row r="134" spans="1:6">
      <c r="A134" s="400"/>
      <c r="B134" s="363"/>
      <c r="C134" s="364"/>
      <c r="D134" s="365"/>
      <c r="E134" s="365"/>
      <c r="F134" s="366"/>
    </row>
    <row r="135" spans="1:6">
      <c r="A135" s="342"/>
      <c r="B135" s="44">
        <v>38</v>
      </c>
      <c r="C135" s="45" t="s">
        <v>45</v>
      </c>
      <c r="D135" s="46">
        <v>800000</v>
      </c>
      <c r="E135" s="46">
        <v>800000</v>
      </c>
      <c r="F135" s="95">
        <v>800000</v>
      </c>
    </row>
    <row r="136" spans="1:6" ht="15" customHeight="1">
      <c r="A136" s="97"/>
      <c r="B136" s="339"/>
      <c r="C136" s="340"/>
      <c r="D136" s="382"/>
      <c r="E136" s="382"/>
      <c r="F136" s="383"/>
    </row>
    <row r="137" spans="1:6" ht="33" customHeight="1">
      <c r="A137" s="335" t="s">
        <v>13</v>
      </c>
      <c r="B137" s="386" t="s">
        <v>46</v>
      </c>
      <c r="C137" s="372" t="s">
        <v>150</v>
      </c>
      <c r="D137" s="373">
        <f>D141</f>
        <v>10000</v>
      </c>
      <c r="E137" s="396">
        <f>E141</f>
        <v>10000</v>
      </c>
      <c r="F137" s="374">
        <f>F141</f>
        <v>10000</v>
      </c>
    </row>
    <row r="138" spans="1:6" ht="31.5" customHeight="1">
      <c r="A138" s="336" t="s">
        <v>306</v>
      </c>
      <c r="B138" s="375" t="s">
        <v>339</v>
      </c>
      <c r="C138" s="376" t="s">
        <v>310</v>
      </c>
      <c r="D138" s="377">
        <f>D137</f>
        <v>10000</v>
      </c>
      <c r="E138" s="403">
        <f>E137</f>
        <v>10000</v>
      </c>
      <c r="F138" s="378">
        <f>F137</f>
        <v>10000</v>
      </c>
    </row>
    <row r="139" spans="1:6" ht="19.5" customHeight="1">
      <c r="A139" s="337" t="s">
        <v>415</v>
      </c>
      <c r="B139" s="379" t="s">
        <v>22</v>
      </c>
      <c r="C139" s="361" t="s">
        <v>402</v>
      </c>
      <c r="D139" s="380">
        <f>D137</f>
        <v>10000</v>
      </c>
      <c r="E139" s="404">
        <f>E137</f>
        <v>10000</v>
      </c>
      <c r="F139" s="381">
        <f>F137</f>
        <v>10000</v>
      </c>
    </row>
    <row r="140" spans="1:6" ht="15.75" customHeight="1">
      <c r="A140" s="99"/>
      <c r="B140" s="343"/>
      <c r="C140" s="344"/>
      <c r="D140" s="384"/>
      <c r="E140" s="384"/>
      <c r="F140" s="385"/>
    </row>
    <row r="141" spans="1:6" ht="17.25" customHeight="1">
      <c r="A141" s="99"/>
      <c r="B141" s="343">
        <v>38</v>
      </c>
      <c r="C141" s="344" t="s">
        <v>32</v>
      </c>
      <c r="D141" s="384">
        <v>10000</v>
      </c>
      <c r="E141" s="384">
        <v>10000</v>
      </c>
      <c r="F141" s="385">
        <v>10000</v>
      </c>
    </row>
    <row r="142" spans="1:6" ht="15" customHeight="1">
      <c r="A142" s="97"/>
      <c r="B142" s="339"/>
      <c r="C142" s="340"/>
      <c r="D142" s="382"/>
      <c r="E142" s="303"/>
      <c r="F142" s="383"/>
    </row>
    <row r="143" spans="1:6">
      <c r="A143" s="316" t="s">
        <v>13</v>
      </c>
      <c r="B143" s="317" t="s">
        <v>48</v>
      </c>
      <c r="C143" s="318" t="s">
        <v>141</v>
      </c>
      <c r="D143" s="405">
        <f>D147</f>
        <v>8000</v>
      </c>
      <c r="E143" s="319">
        <f>E147</f>
        <v>8000</v>
      </c>
      <c r="F143" s="321">
        <f>F147</f>
        <v>8000</v>
      </c>
    </row>
    <row r="144" spans="1:6" ht="30.75">
      <c r="A144" s="322" t="s">
        <v>306</v>
      </c>
      <c r="B144" s="323" t="s">
        <v>339</v>
      </c>
      <c r="C144" s="324" t="s">
        <v>310</v>
      </c>
      <c r="D144" s="406">
        <f>D143</f>
        <v>8000</v>
      </c>
      <c r="E144" s="325">
        <f>E143</f>
        <v>8000</v>
      </c>
      <c r="F144" s="327">
        <f>F143</f>
        <v>8000</v>
      </c>
    </row>
    <row r="145" spans="1:6">
      <c r="A145" s="328" t="s">
        <v>415</v>
      </c>
      <c r="B145" s="329" t="s">
        <v>22</v>
      </c>
      <c r="C145" s="330" t="s">
        <v>402</v>
      </c>
      <c r="D145" s="407">
        <f>D143</f>
        <v>8000</v>
      </c>
      <c r="E145" s="331">
        <f>E143</f>
        <v>8000</v>
      </c>
      <c r="F145" s="333">
        <f>F143</f>
        <v>8000</v>
      </c>
    </row>
    <row r="146" spans="1:6">
      <c r="A146" s="96"/>
      <c r="B146" s="44"/>
      <c r="C146" s="45"/>
      <c r="D146" s="408"/>
      <c r="E146" s="46"/>
      <c r="F146" s="95"/>
    </row>
    <row r="147" spans="1:6">
      <c r="A147" s="401"/>
      <c r="B147" s="343">
        <v>32</v>
      </c>
      <c r="C147" s="344" t="s">
        <v>15</v>
      </c>
      <c r="D147" s="409">
        <v>8000</v>
      </c>
      <c r="E147" s="345">
        <v>8000</v>
      </c>
      <c r="F147" s="346">
        <v>8000</v>
      </c>
    </row>
    <row r="148" spans="1:6">
      <c r="A148" s="342"/>
      <c r="B148" s="339"/>
      <c r="C148" s="340"/>
      <c r="D148" s="303"/>
      <c r="E148" s="303"/>
      <c r="F148" s="304"/>
    </row>
    <row r="149" spans="1:6" ht="30.6" customHeight="1">
      <c r="A149" s="335" t="s">
        <v>13</v>
      </c>
      <c r="B149" s="386" t="s">
        <v>127</v>
      </c>
      <c r="C149" s="372" t="s">
        <v>140</v>
      </c>
      <c r="D149" s="373">
        <f>D153</f>
        <v>20000</v>
      </c>
      <c r="E149" s="320">
        <f>E153</f>
        <v>20000</v>
      </c>
      <c r="F149" s="374">
        <f>F153</f>
        <v>20000</v>
      </c>
    </row>
    <row r="150" spans="1:6" ht="35.25" customHeight="1">
      <c r="A150" s="336" t="s">
        <v>306</v>
      </c>
      <c r="B150" s="375" t="s">
        <v>339</v>
      </c>
      <c r="C150" s="376" t="s">
        <v>310</v>
      </c>
      <c r="D150" s="377">
        <f>D149</f>
        <v>20000</v>
      </c>
      <c r="E150" s="326">
        <f>E149</f>
        <v>20000</v>
      </c>
      <c r="F150" s="378">
        <f>F149</f>
        <v>20000</v>
      </c>
    </row>
    <row r="151" spans="1:6">
      <c r="A151" s="410" t="s">
        <v>415</v>
      </c>
      <c r="B151" s="411">
        <v>11</v>
      </c>
      <c r="C151" s="412" t="s">
        <v>402</v>
      </c>
      <c r="D151" s="413">
        <f>D149</f>
        <v>20000</v>
      </c>
      <c r="E151" s="414">
        <f>E149</f>
        <v>20000</v>
      </c>
      <c r="F151" s="168">
        <f>F149</f>
        <v>20000</v>
      </c>
    </row>
    <row r="152" spans="1:6">
      <c r="A152" s="390"/>
      <c r="B152" s="391"/>
      <c r="C152" s="392"/>
      <c r="D152" s="393"/>
      <c r="E152" s="38"/>
      <c r="F152" s="394"/>
    </row>
    <row r="153" spans="1:6">
      <c r="A153" s="99"/>
      <c r="B153" s="343">
        <v>38</v>
      </c>
      <c r="C153" s="344" t="s">
        <v>32</v>
      </c>
      <c r="D153" s="384">
        <v>20000</v>
      </c>
      <c r="E153" s="345">
        <v>20000</v>
      </c>
      <c r="F153" s="385">
        <v>20000</v>
      </c>
    </row>
    <row r="154" spans="1:6">
      <c r="A154" s="97"/>
      <c r="B154" s="339"/>
      <c r="C154" s="340"/>
      <c r="D154" s="382"/>
      <c r="E154" s="303"/>
      <c r="F154" s="383"/>
    </row>
    <row r="155" spans="1:6">
      <c r="A155" s="335" t="s">
        <v>13</v>
      </c>
      <c r="B155" s="317" t="s">
        <v>143</v>
      </c>
      <c r="C155" s="372" t="s">
        <v>207</v>
      </c>
      <c r="D155" s="373">
        <f>D159+D161</f>
        <v>53000</v>
      </c>
      <c r="E155" s="320">
        <f>E159+E161</f>
        <v>53000</v>
      </c>
      <c r="F155" s="374">
        <f>F159+F161</f>
        <v>53000</v>
      </c>
    </row>
    <row r="156" spans="1:6" ht="29.25" customHeight="1">
      <c r="A156" s="336" t="s">
        <v>306</v>
      </c>
      <c r="B156" s="323" t="s">
        <v>339</v>
      </c>
      <c r="C156" s="376" t="s">
        <v>310</v>
      </c>
      <c r="D156" s="377">
        <f>D155</f>
        <v>53000</v>
      </c>
      <c r="E156" s="326">
        <f>E155</f>
        <v>53000</v>
      </c>
      <c r="F156" s="378">
        <f>F155</f>
        <v>53000</v>
      </c>
    </row>
    <row r="157" spans="1:6" ht="18" customHeight="1">
      <c r="A157" s="337" t="s">
        <v>415</v>
      </c>
      <c r="B157" s="329" t="s">
        <v>22</v>
      </c>
      <c r="C157" s="361" t="s">
        <v>402</v>
      </c>
      <c r="D157" s="380">
        <f>D155</f>
        <v>53000</v>
      </c>
      <c r="E157" s="332">
        <f>E155</f>
        <v>53000</v>
      </c>
      <c r="F157" s="381">
        <f>F155</f>
        <v>53000</v>
      </c>
    </row>
    <row r="158" spans="1:6">
      <c r="A158" s="97"/>
      <c r="B158" s="339"/>
      <c r="C158" s="340"/>
      <c r="D158" s="382"/>
      <c r="E158" s="303"/>
      <c r="F158" s="383"/>
    </row>
    <row r="159" spans="1:6">
      <c r="A159" s="97"/>
      <c r="B159" s="343">
        <v>32</v>
      </c>
      <c r="C159" s="344" t="s">
        <v>15</v>
      </c>
      <c r="D159" s="384">
        <v>53000</v>
      </c>
      <c r="E159" s="345">
        <v>53000</v>
      </c>
      <c r="F159" s="385">
        <v>53000</v>
      </c>
    </row>
    <row r="160" spans="1:6">
      <c r="A160" s="97"/>
      <c r="B160" s="343"/>
      <c r="C160" s="344"/>
      <c r="D160" s="384"/>
      <c r="E160" s="345"/>
      <c r="F160" s="385"/>
    </row>
    <row r="161" spans="1:6">
      <c r="A161" s="97"/>
      <c r="B161" s="343">
        <v>38</v>
      </c>
      <c r="C161" s="344" t="s">
        <v>32</v>
      </c>
      <c r="D161" s="384">
        <v>0</v>
      </c>
      <c r="E161" s="345">
        <v>0</v>
      </c>
      <c r="F161" s="385">
        <v>0</v>
      </c>
    </row>
    <row r="162" spans="1:6">
      <c r="A162" s="97"/>
      <c r="B162" s="343"/>
      <c r="C162" s="344"/>
      <c r="D162" s="384"/>
      <c r="E162" s="345"/>
      <c r="F162" s="385"/>
    </row>
    <row r="163" spans="1:6" ht="21" customHeight="1">
      <c r="A163" s="335" t="s">
        <v>13</v>
      </c>
      <c r="B163" s="317" t="s">
        <v>144</v>
      </c>
      <c r="C163" s="318" t="s">
        <v>47</v>
      </c>
      <c r="D163" s="319">
        <f>D167+D169</f>
        <v>25000</v>
      </c>
      <c r="E163" s="319">
        <f>E167+E169</f>
        <v>25000</v>
      </c>
      <c r="F163" s="321">
        <f>F167+F169</f>
        <v>25000</v>
      </c>
    </row>
    <row r="164" spans="1:6" ht="28.5" customHeight="1">
      <c r="A164" s="336" t="s">
        <v>306</v>
      </c>
      <c r="B164" s="323" t="s">
        <v>339</v>
      </c>
      <c r="C164" s="376" t="s">
        <v>310</v>
      </c>
      <c r="D164" s="377">
        <f>D163</f>
        <v>25000</v>
      </c>
      <c r="E164" s="326">
        <f>E163</f>
        <v>25000</v>
      </c>
      <c r="F164" s="378">
        <f>F163</f>
        <v>25000</v>
      </c>
    </row>
    <row r="165" spans="1:6" ht="18.75" customHeight="1">
      <c r="A165" s="337" t="s">
        <v>415</v>
      </c>
      <c r="B165" s="329" t="s">
        <v>22</v>
      </c>
      <c r="C165" s="361" t="s">
        <v>402</v>
      </c>
      <c r="D165" s="380">
        <f>D163</f>
        <v>25000</v>
      </c>
      <c r="E165" s="332">
        <f>E163</f>
        <v>25000</v>
      </c>
      <c r="F165" s="381">
        <f>F163</f>
        <v>25000</v>
      </c>
    </row>
    <row r="166" spans="1:6">
      <c r="A166" s="395"/>
      <c r="B166" s="415"/>
      <c r="C166" s="364"/>
      <c r="D166" s="388"/>
      <c r="E166" s="365"/>
      <c r="F166" s="389"/>
    </row>
    <row r="167" spans="1:6">
      <c r="A167" s="99"/>
      <c r="B167" s="44">
        <v>32</v>
      </c>
      <c r="C167" s="45" t="s">
        <v>15</v>
      </c>
      <c r="D167" s="32">
        <v>25000</v>
      </c>
      <c r="E167" s="46">
        <v>25000</v>
      </c>
      <c r="F167" s="88">
        <v>25000</v>
      </c>
    </row>
    <row r="168" spans="1:6">
      <c r="A168" s="97"/>
      <c r="B168" s="48"/>
      <c r="C168" s="351"/>
      <c r="D168" s="47"/>
      <c r="E168" s="39"/>
      <c r="F168" s="98"/>
    </row>
    <row r="169" spans="1:6">
      <c r="A169" s="99"/>
      <c r="B169" s="44">
        <v>38</v>
      </c>
      <c r="C169" s="45" t="s">
        <v>19</v>
      </c>
      <c r="D169" s="32">
        <v>0</v>
      </c>
      <c r="E169" s="46">
        <v>0</v>
      </c>
      <c r="F169" s="88">
        <v>0</v>
      </c>
    </row>
    <row r="170" spans="1:6">
      <c r="A170" s="402"/>
      <c r="B170" s="48"/>
      <c r="C170" s="351"/>
      <c r="D170" s="47"/>
      <c r="E170" s="39"/>
      <c r="F170" s="98"/>
    </row>
    <row r="171" spans="1:6" ht="16.5" customHeight="1">
      <c r="A171" s="335" t="s">
        <v>13</v>
      </c>
      <c r="B171" s="386" t="s">
        <v>480</v>
      </c>
      <c r="C171" s="372" t="s">
        <v>416</v>
      </c>
      <c r="D171" s="320">
        <f>D175</f>
        <v>20000</v>
      </c>
      <c r="E171" s="320">
        <f>E175</f>
        <v>20000</v>
      </c>
      <c r="F171" s="347">
        <f>F175</f>
        <v>20000</v>
      </c>
    </row>
    <row r="172" spans="1:6" ht="30.75" customHeight="1">
      <c r="A172" s="336" t="s">
        <v>306</v>
      </c>
      <c r="B172" s="323" t="s">
        <v>339</v>
      </c>
      <c r="C172" s="376" t="s">
        <v>310</v>
      </c>
      <c r="D172" s="377">
        <f>D171</f>
        <v>20000</v>
      </c>
      <c r="E172" s="326">
        <f>E171</f>
        <v>20000</v>
      </c>
      <c r="F172" s="378">
        <f>F171</f>
        <v>20000</v>
      </c>
    </row>
    <row r="173" spans="1:6" ht="18.75" customHeight="1">
      <c r="A173" s="337" t="s">
        <v>415</v>
      </c>
      <c r="B173" s="329" t="s">
        <v>22</v>
      </c>
      <c r="C173" s="361" t="s">
        <v>402</v>
      </c>
      <c r="D173" s="380">
        <f>D171</f>
        <v>20000</v>
      </c>
      <c r="E173" s="332">
        <f>E171</f>
        <v>20000</v>
      </c>
      <c r="F173" s="381">
        <f>F171</f>
        <v>20000</v>
      </c>
    </row>
    <row r="174" spans="1:6" s="9" customFormat="1" ht="15" customHeight="1">
      <c r="A174" s="387"/>
      <c r="B174" s="415"/>
      <c r="C174" s="364"/>
      <c r="D174" s="388"/>
      <c r="E174" s="365"/>
      <c r="F174" s="389"/>
    </row>
    <row r="175" spans="1:6" ht="18.75" customHeight="1">
      <c r="A175" s="99"/>
      <c r="B175" s="343">
        <v>38</v>
      </c>
      <c r="C175" s="344" t="s">
        <v>32</v>
      </c>
      <c r="D175" s="345">
        <v>20000</v>
      </c>
      <c r="E175" s="345">
        <v>20000</v>
      </c>
      <c r="F175" s="346">
        <v>20000</v>
      </c>
    </row>
    <row r="176" spans="1:6" ht="16.5" customHeight="1">
      <c r="A176" s="402"/>
      <c r="B176" s="339"/>
      <c r="C176" s="340"/>
      <c r="D176" s="303"/>
      <c r="E176" s="303"/>
      <c r="F176" s="304"/>
    </row>
    <row r="177" spans="1:6" ht="32.25" customHeight="1">
      <c r="A177" s="335" t="s">
        <v>13</v>
      </c>
      <c r="B177" s="386" t="s">
        <v>481</v>
      </c>
      <c r="C177" s="372" t="s">
        <v>199</v>
      </c>
      <c r="D177" s="320">
        <f>D181</f>
        <v>4000</v>
      </c>
      <c r="E177" s="320">
        <f>E181</f>
        <v>4000</v>
      </c>
      <c r="F177" s="347">
        <f>F181</f>
        <v>4000</v>
      </c>
    </row>
    <row r="178" spans="1:6" ht="35.25" customHeight="1">
      <c r="A178" s="336" t="s">
        <v>306</v>
      </c>
      <c r="B178" s="323" t="s">
        <v>339</v>
      </c>
      <c r="C178" s="376" t="s">
        <v>310</v>
      </c>
      <c r="D178" s="377">
        <f>D177</f>
        <v>4000</v>
      </c>
      <c r="E178" s="326">
        <f>E177</f>
        <v>4000</v>
      </c>
      <c r="F178" s="378">
        <f>F177</f>
        <v>4000</v>
      </c>
    </row>
    <row r="179" spans="1:6" ht="20.25" customHeight="1">
      <c r="A179" s="337" t="s">
        <v>415</v>
      </c>
      <c r="B179" s="329" t="s">
        <v>22</v>
      </c>
      <c r="C179" s="361" t="s">
        <v>402</v>
      </c>
      <c r="D179" s="380">
        <f>D177</f>
        <v>4000</v>
      </c>
      <c r="E179" s="332">
        <f>E177</f>
        <v>4000</v>
      </c>
      <c r="F179" s="381">
        <f>F177</f>
        <v>4000</v>
      </c>
    </row>
    <row r="180" spans="1:6" ht="15.75" customHeight="1">
      <c r="A180" s="97"/>
      <c r="B180" s="339"/>
      <c r="C180" s="340"/>
      <c r="D180" s="303"/>
      <c r="E180" s="303"/>
      <c r="F180" s="304"/>
    </row>
    <row r="181" spans="1:6" ht="15.75" customHeight="1">
      <c r="A181" s="99"/>
      <c r="B181" s="343">
        <v>38</v>
      </c>
      <c r="C181" s="344" t="s">
        <v>19</v>
      </c>
      <c r="D181" s="345">
        <v>4000</v>
      </c>
      <c r="E181" s="345">
        <v>4000</v>
      </c>
      <c r="F181" s="346">
        <v>4000</v>
      </c>
    </row>
    <row r="182" spans="1:6" ht="15.75" customHeight="1">
      <c r="A182" s="97"/>
      <c r="B182" s="339"/>
      <c r="C182" s="340"/>
      <c r="D182" s="303"/>
      <c r="E182" s="303"/>
      <c r="F182" s="304"/>
    </row>
    <row r="183" spans="1:6" ht="36" customHeight="1">
      <c r="A183" s="335" t="s">
        <v>13</v>
      </c>
      <c r="B183" s="386" t="s">
        <v>203</v>
      </c>
      <c r="C183" s="372" t="s">
        <v>464</v>
      </c>
      <c r="D183" s="320">
        <f>D188+D190</f>
        <v>240000</v>
      </c>
      <c r="E183" s="320">
        <f>E188+E190</f>
        <v>240000</v>
      </c>
      <c r="F183" s="347">
        <f>F188+F190</f>
        <v>240000</v>
      </c>
    </row>
    <row r="184" spans="1:6" ht="30.75" customHeight="1">
      <c r="A184" s="336" t="s">
        <v>306</v>
      </c>
      <c r="B184" s="323" t="s">
        <v>339</v>
      </c>
      <c r="C184" s="376" t="s">
        <v>310</v>
      </c>
      <c r="D184" s="377">
        <f>D183</f>
        <v>240000</v>
      </c>
      <c r="E184" s="326">
        <f>E183</f>
        <v>240000</v>
      </c>
      <c r="F184" s="378">
        <f>F183</f>
        <v>240000</v>
      </c>
    </row>
    <row r="185" spans="1:6" ht="20.25" customHeight="1">
      <c r="A185" s="337" t="s">
        <v>415</v>
      </c>
      <c r="B185" s="329" t="s">
        <v>22</v>
      </c>
      <c r="C185" s="361" t="s">
        <v>402</v>
      </c>
      <c r="D185" s="380">
        <v>230000</v>
      </c>
      <c r="E185" s="332">
        <v>240000</v>
      </c>
      <c r="F185" s="381">
        <v>240000</v>
      </c>
    </row>
    <row r="186" spans="1:6" ht="20.25" customHeight="1">
      <c r="A186" s="337"/>
      <c r="B186" s="329" t="s">
        <v>409</v>
      </c>
      <c r="C186" s="361" t="s">
        <v>407</v>
      </c>
      <c r="D186" s="380">
        <v>10000</v>
      </c>
      <c r="E186" s="332">
        <v>0</v>
      </c>
      <c r="F186" s="381">
        <v>0</v>
      </c>
    </row>
    <row r="187" spans="1:6" ht="15.75" customHeight="1">
      <c r="A187" s="395"/>
      <c r="B187" s="415"/>
      <c r="C187" s="364"/>
      <c r="D187" s="388"/>
      <c r="E187" s="365"/>
      <c r="F187" s="389"/>
    </row>
    <row r="188" spans="1:6" ht="15.75" customHeight="1">
      <c r="A188" s="416"/>
      <c r="B188" s="417" t="s">
        <v>39</v>
      </c>
      <c r="C188" s="392" t="s">
        <v>15</v>
      </c>
      <c r="D188" s="393">
        <v>200000</v>
      </c>
      <c r="E188" s="38">
        <v>200000</v>
      </c>
      <c r="F188" s="394">
        <v>200000</v>
      </c>
    </row>
    <row r="189" spans="1:6" ht="16.5" customHeight="1">
      <c r="A189" s="395"/>
      <c r="B189" s="415"/>
      <c r="C189" s="364"/>
      <c r="D189" s="388"/>
      <c r="E189" s="365"/>
      <c r="F189" s="389"/>
    </row>
    <row r="190" spans="1:6" ht="15.75" customHeight="1">
      <c r="A190" s="97"/>
      <c r="B190" s="343">
        <v>38</v>
      </c>
      <c r="C190" s="344" t="s">
        <v>19</v>
      </c>
      <c r="D190" s="345">
        <v>40000</v>
      </c>
      <c r="E190" s="345">
        <v>40000</v>
      </c>
      <c r="F190" s="346">
        <v>40000</v>
      </c>
    </row>
    <row r="191" spans="1:6" ht="16.5" customHeight="1">
      <c r="A191" s="402"/>
      <c r="B191" s="339"/>
      <c r="C191" s="340"/>
      <c r="D191" s="303"/>
      <c r="E191" s="303"/>
      <c r="F191" s="304"/>
    </row>
    <row r="192" spans="1:6" ht="27" customHeight="1">
      <c r="A192" s="276" t="s">
        <v>11</v>
      </c>
      <c r="B192" s="277">
        <v>1005</v>
      </c>
      <c r="C192" s="278" t="s">
        <v>49</v>
      </c>
      <c r="D192" s="286">
        <f>D194+D200+D206+D216+D222</f>
        <v>841000</v>
      </c>
      <c r="E192" s="279">
        <f>E194+E200+E206+E216+E222</f>
        <v>845000</v>
      </c>
      <c r="F192" s="287">
        <f>F194+F200+F206+F216+F222</f>
        <v>845000</v>
      </c>
    </row>
    <row r="193" spans="1:6" ht="18" customHeight="1">
      <c r="A193" s="342"/>
      <c r="B193" s="339"/>
      <c r="C193" s="340"/>
      <c r="D193" s="303"/>
      <c r="E193" s="303"/>
      <c r="F193" s="304"/>
    </row>
    <row r="194" spans="1:6" ht="18" customHeight="1">
      <c r="A194" s="335" t="s">
        <v>13</v>
      </c>
      <c r="B194" s="317" t="s">
        <v>50</v>
      </c>
      <c r="C194" s="318" t="s">
        <v>51</v>
      </c>
      <c r="D194" s="319">
        <f>D198</f>
        <v>630000</v>
      </c>
      <c r="E194" s="319">
        <f>E198</f>
        <v>630000</v>
      </c>
      <c r="F194" s="321">
        <f>F198</f>
        <v>630000</v>
      </c>
    </row>
    <row r="195" spans="1:6" ht="32.25" customHeight="1">
      <c r="A195" s="336" t="s">
        <v>306</v>
      </c>
      <c r="B195" s="323" t="s">
        <v>340</v>
      </c>
      <c r="C195" s="324" t="s">
        <v>311</v>
      </c>
      <c r="D195" s="325">
        <f>D194</f>
        <v>630000</v>
      </c>
      <c r="E195" s="325">
        <f>E194</f>
        <v>630000</v>
      </c>
      <c r="F195" s="327">
        <f>F194</f>
        <v>630000</v>
      </c>
    </row>
    <row r="196" spans="1:6" ht="17.25" customHeight="1">
      <c r="A196" s="337" t="s">
        <v>415</v>
      </c>
      <c r="B196" s="329" t="s">
        <v>22</v>
      </c>
      <c r="C196" s="330" t="s">
        <v>402</v>
      </c>
      <c r="D196" s="331">
        <f>D194</f>
        <v>630000</v>
      </c>
      <c r="E196" s="331">
        <f>E194</f>
        <v>630000</v>
      </c>
      <c r="F196" s="333">
        <f>F194</f>
        <v>630000</v>
      </c>
    </row>
    <row r="197" spans="1:6" ht="15" customHeight="1">
      <c r="A197" s="358"/>
      <c r="B197" s="339"/>
      <c r="C197" s="351"/>
      <c r="D197" s="39"/>
      <c r="E197" s="39"/>
      <c r="F197" s="418"/>
    </row>
    <row r="198" spans="1:6" ht="28.15" customHeight="1">
      <c r="A198" s="97"/>
      <c r="B198" s="44">
        <v>37</v>
      </c>
      <c r="C198" s="45" t="s">
        <v>52</v>
      </c>
      <c r="D198" s="46">
        <v>630000</v>
      </c>
      <c r="E198" s="46">
        <v>630000</v>
      </c>
      <c r="F198" s="95">
        <v>630000</v>
      </c>
    </row>
    <row r="199" spans="1:6" ht="17.25" customHeight="1">
      <c r="A199" s="419"/>
      <c r="B199" s="339"/>
      <c r="C199" s="340"/>
      <c r="D199" s="382"/>
      <c r="E199" s="303"/>
      <c r="F199" s="383"/>
    </row>
    <row r="200" spans="1:6" ht="37.5" customHeight="1">
      <c r="A200" s="420" t="s">
        <v>13</v>
      </c>
      <c r="B200" s="386" t="s">
        <v>53</v>
      </c>
      <c r="C200" s="421" t="s">
        <v>467</v>
      </c>
      <c r="D200" s="373">
        <f>D204</f>
        <v>130000</v>
      </c>
      <c r="E200" s="320">
        <f>E204</f>
        <v>130000</v>
      </c>
      <c r="F200" s="374">
        <f>F204</f>
        <v>130000</v>
      </c>
    </row>
    <row r="201" spans="1:6" ht="34.5" customHeight="1">
      <c r="A201" s="336" t="s">
        <v>306</v>
      </c>
      <c r="B201" s="323" t="s">
        <v>340</v>
      </c>
      <c r="C201" s="324" t="s">
        <v>311</v>
      </c>
      <c r="D201" s="325">
        <f>D200</f>
        <v>130000</v>
      </c>
      <c r="E201" s="325">
        <f>E200</f>
        <v>130000</v>
      </c>
      <c r="F201" s="327">
        <f>F200</f>
        <v>130000</v>
      </c>
    </row>
    <row r="202" spans="1:6" ht="18.75" customHeight="1">
      <c r="A202" s="337" t="s">
        <v>415</v>
      </c>
      <c r="B202" s="329" t="s">
        <v>22</v>
      </c>
      <c r="C202" s="330" t="s">
        <v>402</v>
      </c>
      <c r="D202" s="331">
        <f>D200</f>
        <v>130000</v>
      </c>
      <c r="E202" s="331">
        <f>E200</f>
        <v>130000</v>
      </c>
      <c r="F202" s="333">
        <f>F200</f>
        <v>130000</v>
      </c>
    </row>
    <row r="203" spans="1:6">
      <c r="A203" s="358"/>
      <c r="B203" s="339"/>
      <c r="C203" s="340"/>
      <c r="D203" s="303"/>
      <c r="E203" s="303"/>
      <c r="F203" s="269"/>
    </row>
    <row r="204" spans="1:6" ht="28.15" customHeight="1">
      <c r="A204" s="97"/>
      <c r="B204" s="44">
        <v>37</v>
      </c>
      <c r="C204" s="45" t="s">
        <v>52</v>
      </c>
      <c r="D204" s="46">
        <v>130000</v>
      </c>
      <c r="E204" s="46">
        <v>130000</v>
      </c>
      <c r="F204" s="95">
        <v>130000</v>
      </c>
    </row>
    <row r="205" spans="1:6">
      <c r="A205" s="419"/>
      <c r="B205" s="339"/>
      <c r="C205" s="340"/>
      <c r="D205" s="382"/>
      <c r="E205" s="303"/>
      <c r="F205" s="383"/>
    </row>
    <row r="206" spans="1:6" ht="18.75" customHeight="1">
      <c r="A206" s="422" t="s">
        <v>13</v>
      </c>
      <c r="B206" s="386" t="s">
        <v>161</v>
      </c>
      <c r="C206" s="372" t="s">
        <v>54</v>
      </c>
      <c r="D206" s="423">
        <f>D210+D212+D214</f>
        <v>40000</v>
      </c>
      <c r="E206" s="424">
        <f>E210+E212+E214</f>
        <v>44000</v>
      </c>
      <c r="F206" s="425">
        <f>F210+F212+F214</f>
        <v>44000</v>
      </c>
    </row>
    <row r="207" spans="1:6" ht="35.25" customHeight="1">
      <c r="A207" s="336" t="s">
        <v>306</v>
      </c>
      <c r="B207" s="323" t="s">
        <v>340</v>
      </c>
      <c r="C207" s="324" t="s">
        <v>311</v>
      </c>
      <c r="D207" s="325">
        <f>D206</f>
        <v>40000</v>
      </c>
      <c r="E207" s="325">
        <f>E206</f>
        <v>44000</v>
      </c>
      <c r="F207" s="327">
        <f>F206</f>
        <v>44000</v>
      </c>
    </row>
    <row r="208" spans="1:6" s="9" customFormat="1" ht="21" customHeight="1">
      <c r="A208" s="337" t="s">
        <v>417</v>
      </c>
      <c r="B208" s="329" t="s">
        <v>22</v>
      </c>
      <c r="C208" s="330" t="s">
        <v>402</v>
      </c>
      <c r="D208" s="331">
        <f>D206</f>
        <v>40000</v>
      </c>
      <c r="E208" s="331">
        <f>E206</f>
        <v>44000</v>
      </c>
      <c r="F208" s="333">
        <f>F206</f>
        <v>44000</v>
      </c>
    </row>
    <row r="209" spans="1:6" s="9" customFormat="1">
      <c r="A209" s="395"/>
      <c r="B209" s="426"/>
      <c r="C209" s="427"/>
      <c r="D209" s="428"/>
      <c r="E209" s="428"/>
      <c r="F209" s="429"/>
    </row>
    <row r="210" spans="1:6">
      <c r="A210" s="430"/>
      <c r="B210" s="391">
        <v>32</v>
      </c>
      <c r="C210" s="392" t="s">
        <v>15</v>
      </c>
      <c r="D210" s="431">
        <v>7000</v>
      </c>
      <c r="E210" s="432">
        <v>7000</v>
      </c>
      <c r="F210" s="433">
        <v>7000</v>
      </c>
    </row>
    <row r="211" spans="1:6">
      <c r="A211" s="434"/>
      <c r="B211" s="435"/>
      <c r="C211" s="436"/>
      <c r="D211" s="437"/>
      <c r="E211" s="438"/>
      <c r="F211" s="439"/>
    </row>
    <row r="212" spans="1:6" ht="26.45" customHeight="1">
      <c r="A212" s="99"/>
      <c r="B212" s="44">
        <v>36</v>
      </c>
      <c r="C212" s="45" t="s">
        <v>162</v>
      </c>
      <c r="D212" s="46">
        <v>5000</v>
      </c>
      <c r="E212" s="345">
        <v>5000</v>
      </c>
      <c r="F212" s="95">
        <v>5000</v>
      </c>
    </row>
    <row r="213" spans="1:6">
      <c r="A213" s="97"/>
      <c r="B213" s="48"/>
      <c r="C213" s="351"/>
      <c r="D213" s="39"/>
      <c r="E213" s="303"/>
      <c r="F213" s="100"/>
    </row>
    <row r="214" spans="1:6">
      <c r="A214" s="367"/>
      <c r="B214" s="44">
        <v>38</v>
      </c>
      <c r="C214" s="45" t="s">
        <v>32</v>
      </c>
      <c r="D214" s="46">
        <v>28000</v>
      </c>
      <c r="E214" s="46">
        <v>32000</v>
      </c>
      <c r="F214" s="95">
        <v>32000</v>
      </c>
    </row>
    <row r="215" spans="1:6">
      <c r="A215" s="419"/>
      <c r="B215" s="339"/>
      <c r="C215" s="340"/>
      <c r="D215" s="303"/>
      <c r="E215" s="303"/>
      <c r="F215" s="304"/>
    </row>
    <row r="216" spans="1:6">
      <c r="A216" s="420" t="s">
        <v>13</v>
      </c>
      <c r="B216" s="386" t="s">
        <v>168</v>
      </c>
      <c r="C216" s="372" t="s">
        <v>173</v>
      </c>
      <c r="D216" s="320">
        <f>D220</f>
        <v>28000</v>
      </c>
      <c r="E216" s="320">
        <f>E220</f>
        <v>28000</v>
      </c>
      <c r="F216" s="347">
        <f>F220</f>
        <v>28000</v>
      </c>
    </row>
    <row r="217" spans="1:6" ht="31.5" customHeight="1">
      <c r="A217" s="336" t="s">
        <v>306</v>
      </c>
      <c r="B217" s="323" t="s">
        <v>340</v>
      </c>
      <c r="C217" s="324" t="s">
        <v>311</v>
      </c>
      <c r="D217" s="325">
        <f>D216</f>
        <v>28000</v>
      </c>
      <c r="E217" s="325">
        <f>E216</f>
        <v>28000</v>
      </c>
      <c r="F217" s="327">
        <f>F216</f>
        <v>28000</v>
      </c>
    </row>
    <row r="218" spans="1:6" ht="18" customHeight="1">
      <c r="A218" s="337" t="s">
        <v>415</v>
      </c>
      <c r="B218" s="329" t="s">
        <v>22</v>
      </c>
      <c r="C218" s="330" t="s">
        <v>402</v>
      </c>
      <c r="D218" s="331">
        <f>D216</f>
        <v>28000</v>
      </c>
      <c r="E218" s="331">
        <f>E216</f>
        <v>28000</v>
      </c>
      <c r="F218" s="333">
        <f>F216</f>
        <v>28000</v>
      </c>
    </row>
    <row r="219" spans="1:6" s="9" customFormat="1">
      <c r="A219" s="395"/>
      <c r="B219" s="426"/>
      <c r="C219" s="427"/>
      <c r="D219" s="428"/>
      <c r="E219" s="428"/>
      <c r="F219" s="429"/>
    </row>
    <row r="220" spans="1:6" ht="21" customHeight="1">
      <c r="A220" s="440"/>
      <c r="B220" s="343">
        <v>38</v>
      </c>
      <c r="C220" s="344" t="s">
        <v>32</v>
      </c>
      <c r="D220" s="345">
        <v>28000</v>
      </c>
      <c r="E220" s="345">
        <v>28000</v>
      </c>
      <c r="F220" s="346">
        <v>28000</v>
      </c>
    </row>
    <row r="221" spans="1:6">
      <c r="A221" s="367"/>
      <c r="B221" s="339"/>
      <c r="C221" s="340"/>
      <c r="D221" s="303"/>
      <c r="E221" s="303"/>
      <c r="F221" s="304"/>
    </row>
    <row r="222" spans="1:6" ht="34.5" customHeight="1">
      <c r="A222" s="441" t="s">
        <v>13</v>
      </c>
      <c r="B222" s="386" t="s">
        <v>392</v>
      </c>
      <c r="C222" s="372" t="s">
        <v>393</v>
      </c>
      <c r="D222" s="320">
        <f>D226</f>
        <v>13000</v>
      </c>
      <c r="E222" s="320">
        <f>E226</f>
        <v>13000</v>
      </c>
      <c r="F222" s="347">
        <f>F226</f>
        <v>13000</v>
      </c>
    </row>
    <row r="223" spans="1:6" ht="31.5" customHeight="1">
      <c r="A223" s="336" t="s">
        <v>306</v>
      </c>
      <c r="B223" s="323" t="s">
        <v>394</v>
      </c>
      <c r="C223" s="324" t="s">
        <v>395</v>
      </c>
      <c r="D223" s="325">
        <f>D222</f>
        <v>13000</v>
      </c>
      <c r="E223" s="325">
        <f>E222</f>
        <v>13000</v>
      </c>
      <c r="F223" s="327">
        <f>F222</f>
        <v>13000</v>
      </c>
    </row>
    <row r="224" spans="1:6" s="9" customFormat="1" ht="20.25" customHeight="1">
      <c r="A224" s="337" t="s">
        <v>415</v>
      </c>
      <c r="B224" s="329" t="s">
        <v>22</v>
      </c>
      <c r="C224" s="330" t="s">
        <v>402</v>
      </c>
      <c r="D224" s="331">
        <f>D222</f>
        <v>13000</v>
      </c>
      <c r="E224" s="331">
        <f>E222</f>
        <v>13000</v>
      </c>
      <c r="F224" s="333">
        <f>F222</f>
        <v>13000</v>
      </c>
    </row>
    <row r="225" spans="1:6">
      <c r="A225" s="367"/>
      <c r="B225" s="339"/>
      <c r="C225" s="340"/>
      <c r="D225" s="303"/>
      <c r="E225" s="303"/>
      <c r="F225" s="304"/>
    </row>
    <row r="226" spans="1:6" ht="31.5">
      <c r="A226" s="442"/>
      <c r="B226" s="343">
        <v>37</v>
      </c>
      <c r="C226" s="45" t="s">
        <v>52</v>
      </c>
      <c r="D226" s="345">
        <v>13000</v>
      </c>
      <c r="E226" s="345">
        <v>13000</v>
      </c>
      <c r="F226" s="346">
        <v>13000</v>
      </c>
    </row>
    <row r="227" spans="1:6" ht="16.5" customHeight="1">
      <c r="A227" s="419"/>
      <c r="B227" s="339"/>
      <c r="C227" s="340"/>
      <c r="D227" s="303"/>
      <c r="E227" s="303"/>
      <c r="F227" s="304"/>
    </row>
    <row r="228" spans="1:6" ht="28.5" customHeight="1">
      <c r="A228" s="281" t="s">
        <v>11</v>
      </c>
      <c r="B228" s="282">
        <v>1006</v>
      </c>
      <c r="C228" s="283" t="s">
        <v>55</v>
      </c>
      <c r="D228" s="284">
        <f>D230+D236+D242+D248+D254+D260+D268</f>
        <v>1556000</v>
      </c>
      <c r="E228" s="284">
        <f>E230+E236+E242+E248+E254+E260+E268</f>
        <v>1386000</v>
      </c>
      <c r="F228" s="285">
        <f>F230+F236+F242+F248+F254+F260+F268</f>
        <v>1386000</v>
      </c>
    </row>
    <row r="229" spans="1:6" ht="15.75" customHeight="1">
      <c r="A229" s="358"/>
      <c r="B229" s="339"/>
      <c r="C229" s="340"/>
      <c r="D229" s="303"/>
      <c r="E229" s="303"/>
      <c r="F229" s="304"/>
    </row>
    <row r="230" spans="1:6" ht="32.25" customHeight="1">
      <c r="A230" s="335" t="s">
        <v>13</v>
      </c>
      <c r="B230" s="317" t="s">
        <v>120</v>
      </c>
      <c r="C230" s="318" t="s">
        <v>166</v>
      </c>
      <c r="D230" s="319">
        <f>D234</f>
        <v>665000</v>
      </c>
      <c r="E230" s="319">
        <f>E234</f>
        <v>665000</v>
      </c>
      <c r="F230" s="321">
        <f>F234</f>
        <v>665000</v>
      </c>
    </row>
    <row r="231" spans="1:6" ht="40.5" customHeight="1">
      <c r="A231" s="336" t="s">
        <v>306</v>
      </c>
      <c r="B231" s="443">
        <v>109</v>
      </c>
      <c r="C231" s="324" t="s">
        <v>312</v>
      </c>
      <c r="D231" s="325">
        <f>D230</f>
        <v>665000</v>
      </c>
      <c r="E231" s="325">
        <f>E230</f>
        <v>665000</v>
      </c>
      <c r="F231" s="327">
        <f>F230</f>
        <v>665000</v>
      </c>
    </row>
    <row r="232" spans="1:6" ht="21.75" customHeight="1">
      <c r="A232" s="337" t="s">
        <v>415</v>
      </c>
      <c r="B232" s="444">
        <v>11</v>
      </c>
      <c r="C232" s="330" t="s">
        <v>402</v>
      </c>
      <c r="D232" s="331">
        <f>D230</f>
        <v>665000</v>
      </c>
      <c r="E232" s="331">
        <f>E230</f>
        <v>665000</v>
      </c>
      <c r="F232" s="333">
        <f>F230</f>
        <v>665000</v>
      </c>
    </row>
    <row r="233" spans="1:6" ht="17.25" customHeight="1">
      <c r="A233" s="445"/>
      <c r="B233" s="435"/>
      <c r="C233" s="436"/>
      <c r="D233" s="437"/>
      <c r="E233" s="437"/>
      <c r="F233" s="446"/>
    </row>
    <row r="234" spans="1:6" ht="30.75" customHeight="1">
      <c r="A234" s="434"/>
      <c r="B234" s="35">
        <v>37</v>
      </c>
      <c r="C234" s="36" t="s">
        <v>52</v>
      </c>
      <c r="D234" s="37">
        <v>665000</v>
      </c>
      <c r="E234" s="37">
        <v>665000</v>
      </c>
      <c r="F234" s="92">
        <v>665000</v>
      </c>
    </row>
    <row r="235" spans="1:6" ht="16.5" customHeight="1">
      <c r="A235" s="447"/>
      <c r="B235" s="435"/>
      <c r="C235" s="448"/>
      <c r="D235" s="437"/>
      <c r="E235" s="437"/>
      <c r="F235" s="449"/>
    </row>
    <row r="236" spans="1:6" ht="18.75" customHeight="1">
      <c r="A236" s="420" t="s">
        <v>13</v>
      </c>
      <c r="B236" s="386" t="s">
        <v>156</v>
      </c>
      <c r="C236" s="318" t="s">
        <v>174</v>
      </c>
      <c r="D236" s="320">
        <f>D240</f>
        <v>580000</v>
      </c>
      <c r="E236" s="320">
        <f>E240</f>
        <v>600000</v>
      </c>
      <c r="F236" s="347">
        <f>F240</f>
        <v>600000</v>
      </c>
    </row>
    <row r="237" spans="1:6" ht="34.5" customHeight="1">
      <c r="A237" s="336" t="s">
        <v>306</v>
      </c>
      <c r="B237" s="443">
        <v>109</v>
      </c>
      <c r="C237" s="324" t="s">
        <v>312</v>
      </c>
      <c r="D237" s="325">
        <f>D236</f>
        <v>580000</v>
      </c>
      <c r="E237" s="325">
        <f>E236</f>
        <v>600000</v>
      </c>
      <c r="F237" s="327">
        <f>F236</f>
        <v>600000</v>
      </c>
    </row>
    <row r="238" spans="1:6" ht="19.5" customHeight="1">
      <c r="A238" s="359" t="s">
        <v>415</v>
      </c>
      <c r="B238" s="360">
        <v>11</v>
      </c>
      <c r="C238" s="330" t="s">
        <v>402</v>
      </c>
      <c r="D238" s="332">
        <f>D236</f>
        <v>580000</v>
      </c>
      <c r="E238" s="332">
        <f>E236</f>
        <v>600000</v>
      </c>
      <c r="F238" s="349">
        <f>F236</f>
        <v>600000</v>
      </c>
    </row>
    <row r="239" spans="1:6" ht="17.25" customHeight="1">
      <c r="A239" s="454"/>
      <c r="B239" s="363"/>
      <c r="C239" s="427"/>
      <c r="D239" s="365"/>
      <c r="E239" s="365"/>
      <c r="F239" s="366"/>
    </row>
    <row r="240" spans="1:6" ht="28.9" customHeight="1">
      <c r="A240" s="430"/>
      <c r="B240" s="391">
        <v>37</v>
      </c>
      <c r="C240" s="36" t="s">
        <v>52</v>
      </c>
      <c r="D240" s="38">
        <v>580000</v>
      </c>
      <c r="E240" s="38">
        <v>600000</v>
      </c>
      <c r="F240" s="450">
        <v>600000</v>
      </c>
    </row>
    <row r="241" spans="1:6" ht="18.75" customHeight="1">
      <c r="A241" s="447"/>
      <c r="B241" s="435"/>
      <c r="C241" s="448"/>
      <c r="D241" s="437"/>
      <c r="E241" s="437"/>
      <c r="F241" s="449"/>
    </row>
    <row r="242" spans="1:6" ht="36.75" customHeight="1">
      <c r="A242" s="420" t="s">
        <v>13</v>
      </c>
      <c r="B242" s="386" t="s">
        <v>157</v>
      </c>
      <c r="C242" s="318" t="s">
        <v>165</v>
      </c>
      <c r="D242" s="320">
        <f>D246</f>
        <v>26000</v>
      </c>
      <c r="E242" s="320">
        <f>E246</f>
        <v>26000</v>
      </c>
      <c r="F242" s="347">
        <f>F246</f>
        <v>26000</v>
      </c>
    </row>
    <row r="243" spans="1:6" ht="36" customHeight="1">
      <c r="A243" s="336" t="s">
        <v>306</v>
      </c>
      <c r="B243" s="443">
        <v>109</v>
      </c>
      <c r="C243" s="324" t="s">
        <v>312</v>
      </c>
      <c r="D243" s="325">
        <f>D242</f>
        <v>26000</v>
      </c>
      <c r="E243" s="325">
        <f>E242</f>
        <v>26000</v>
      </c>
      <c r="F243" s="327">
        <f>F242</f>
        <v>26000</v>
      </c>
    </row>
    <row r="244" spans="1:6" ht="20.25" customHeight="1">
      <c r="A244" s="337" t="s">
        <v>415</v>
      </c>
      <c r="B244" s="444">
        <v>11</v>
      </c>
      <c r="C244" s="330" t="s">
        <v>402</v>
      </c>
      <c r="D244" s="331">
        <f>D242</f>
        <v>26000</v>
      </c>
      <c r="E244" s="331">
        <f>E242</f>
        <v>26000</v>
      </c>
      <c r="F244" s="333">
        <f>F242</f>
        <v>26000</v>
      </c>
    </row>
    <row r="245" spans="1:6" ht="15.75" customHeight="1">
      <c r="A245" s="395"/>
      <c r="B245" s="426"/>
      <c r="C245" s="427"/>
      <c r="D245" s="428"/>
      <c r="E245" s="428"/>
      <c r="F245" s="429"/>
    </row>
    <row r="246" spans="1:6" ht="29.45" customHeight="1">
      <c r="A246" s="430"/>
      <c r="B246" s="391">
        <v>37</v>
      </c>
      <c r="C246" s="36" t="s">
        <v>52</v>
      </c>
      <c r="D246" s="38">
        <v>26000</v>
      </c>
      <c r="E246" s="38">
        <v>26000</v>
      </c>
      <c r="F246" s="450">
        <v>26000</v>
      </c>
    </row>
    <row r="247" spans="1:6">
      <c r="A247" s="447"/>
      <c r="B247" s="435"/>
      <c r="C247" s="436"/>
      <c r="D247" s="437"/>
      <c r="E247" s="437"/>
      <c r="F247" s="449"/>
    </row>
    <row r="248" spans="1:6" ht="16.5" customHeight="1">
      <c r="A248" s="420" t="s">
        <v>13</v>
      </c>
      <c r="B248" s="386" t="s">
        <v>145</v>
      </c>
      <c r="C248" s="372" t="s">
        <v>56</v>
      </c>
      <c r="D248" s="319">
        <f>D252</f>
        <v>45000</v>
      </c>
      <c r="E248" s="320">
        <f>E252</f>
        <v>45000</v>
      </c>
      <c r="F248" s="321">
        <f>F252</f>
        <v>45000</v>
      </c>
    </row>
    <row r="249" spans="1:6" ht="34.5" customHeight="1">
      <c r="A249" s="336" t="s">
        <v>306</v>
      </c>
      <c r="B249" s="443">
        <v>109</v>
      </c>
      <c r="C249" s="324" t="s">
        <v>312</v>
      </c>
      <c r="D249" s="325">
        <f>D248</f>
        <v>45000</v>
      </c>
      <c r="E249" s="325">
        <f>E248</f>
        <v>45000</v>
      </c>
      <c r="F249" s="327">
        <f>F248</f>
        <v>45000</v>
      </c>
    </row>
    <row r="250" spans="1:6" ht="34.5" customHeight="1">
      <c r="A250" s="337" t="s">
        <v>415</v>
      </c>
      <c r="B250" s="444">
        <v>11</v>
      </c>
      <c r="C250" s="330" t="s">
        <v>402</v>
      </c>
      <c r="D250" s="331">
        <f>D248</f>
        <v>45000</v>
      </c>
      <c r="E250" s="331">
        <f>E248</f>
        <v>45000</v>
      </c>
      <c r="F250" s="333">
        <f>F248</f>
        <v>45000</v>
      </c>
    </row>
    <row r="251" spans="1:6" s="9" customFormat="1" ht="15.75" customHeight="1">
      <c r="A251" s="395"/>
      <c r="B251" s="426"/>
      <c r="C251" s="427"/>
      <c r="D251" s="428"/>
      <c r="E251" s="428"/>
      <c r="F251" s="429"/>
    </row>
    <row r="252" spans="1:6">
      <c r="A252" s="447"/>
      <c r="B252" s="391">
        <v>38</v>
      </c>
      <c r="C252" s="392" t="s">
        <v>121</v>
      </c>
      <c r="D252" s="37">
        <v>45000</v>
      </c>
      <c r="E252" s="38">
        <v>45000</v>
      </c>
      <c r="F252" s="92">
        <v>45000</v>
      </c>
    </row>
    <row r="253" spans="1:6">
      <c r="A253" s="447"/>
      <c r="B253" s="435"/>
      <c r="C253" s="436"/>
      <c r="D253" s="437"/>
      <c r="E253" s="437"/>
      <c r="F253" s="449"/>
    </row>
    <row r="254" spans="1:6" ht="34.5" customHeight="1">
      <c r="A254" s="335" t="s">
        <v>13</v>
      </c>
      <c r="B254" s="317" t="s">
        <v>151</v>
      </c>
      <c r="C254" s="318" t="s">
        <v>175</v>
      </c>
      <c r="D254" s="319">
        <f>D258</f>
        <v>50000</v>
      </c>
      <c r="E254" s="319">
        <f>E258</f>
        <v>50000</v>
      </c>
      <c r="F254" s="321">
        <f>F258</f>
        <v>50000</v>
      </c>
    </row>
    <row r="255" spans="1:6" ht="34.5" customHeight="1">
      <c r="A255" s="336" t="s">
        <v>306</v>
      </c>
      <c r="B255" s="443">
        <v>109</v>
      </c>
      <c r="C255" s="324" t="s">
        <v>312</v>
      </c>
      <c r="D255" s="325">
        <f>D254</f>
        <v>50000</v>
      </c>
      <c r="E255" s="325">
        <f>E254</f>
        <v>50000</v>
      </c>
      <c r="F255" s="327">
        <f>F254</f>
        <v>50000</v>
      </c>
    </row>
    <row r="256" spans="1:6" ht="20.25" customHeight="1">
      <c r="A256" s="337" t="s">
        <v>415</v>
      </c>
      <c r="B256" s="444">
        <v>11</v>
      </c>
      <c r="C256" s="330" t="s">
        <v>402</v>
      </c>
      <c r="D256" s="331">
        <f>D254</f>
        <v>50000</v>
      </c>
      <c r="E256" s="331">
        <f>E254</f>
        <v>50000</v>
      </c>
      <c r="F256" s="333">
        <f>F254</f>
        <v>50000</v>
      </c>
    </row>
    <row r="257" spans="1:6" s="9" customFormat="1">
      <c r="A257" s="395"/>
      <c r="B257" s="426"/>
      <c r="C257" s="427"/>
      <c r="D257" s="428"/>
      <c r="E257" s="428"/>
      <c r="F257" s="429"/>
    </row>
    <row r="258" spans="1:6">
      <c r="A258" s="445"/>
      <c r="B258" s="35">
        <v>38</v>
      </c>
      <c r="C258" s="36" t="s">
        <v>32</v>
      </c>
      <c r="D258" s="37">
        <v>50000</v>
      </c>
      <c r="E258" s="37">
        <v>50000</v>
      </c>
      <c r="F258" s="92">
        <v>50000</v>
      </c>
    </row>
    <row r="259" spans="1:6">
      <c r="A259" s="434"/>
      <c r="B259" s="435"/>
      <c r="C259" s="448"/>
      <c r="D259" s="437"/>
      <c r="E259" s="437"/>
      <c r="F259" s="449"/>
    </row>
    <row r="260" spans="1:6" ht="36" customHeight="1">
      <c r="A260" s="420" t="s">
        <v>13</v>
      </c>
      <c r="B260" s="386" t="s">
        <v>401</v>
      </c>
      <c r="C260" s="318" t="s">
        <v>493</v>
      </c>
      <c r="D260" s="319">
        <f>D264+D266</f>
        <v>180000</v>
      </c>
      <c r="E260" s="320">
        <f>E264+E266</f>
        <v>0</v>
      </c>
      <c r="F260" s="347">
        <f>F264+F266</f>
        <v>0</v>
      </c>
    </row>
    <row r="261" spans="1:6" ht="35.25" customHeight="1">
      <c r="A261" s="451" t="s">
        <v>306</v>
      </c>
      <c r="B261" s="452">
        <v>109</v>
      </c>
      <c r="C261" s="324" t="s">
        <v>404</v>
      </c>
      <c r="D261" s="325">
        <f>D260</f>
        <v>180000</v>
      </c>
      <c r="E261" s="326">
        <f>E260</f>
        <v>0</v>
      </c>
      <c r="F261" s="348">
        <f>F260</f>
        <v>0</v>
      </c>
    </row>
    <row r="262" spans="1:6" ht="20.25" customHeight="1">
      <c r="A262" s="359" t="s">
        <v>415</v>
      </c>
      <c r="B262" s="411">
        <v>52</v>
      </c>
      <c r="C262" s="143" t="s">
        <v>459</v>
      </c>
      <c r="D262" s="139">
        <f>D260</f>
        <v>180000</v>
      </c>
      <c r="E262" s="414">
        <f>E260</f>
        <v>0</v>
      </c>
      <c r="F262" s="453">
        <f>F260</f>
        <v>0</v>
      </c>
    </row>
    <row r="263" spans="1:6">
      <c r="A263" s="434"/>
      <c r="B263" s="435"/>
      <c r="C263" s="448"/>
      <c r="D263" s="437"/>
      <c r="E263" s="437"/>
      <c r="F263" s="449"/>
    </row>
    <row r="264" spans="1:6">
      <c r="A264" s="430"/>
      <c r="B264" s="391">
        <v>31</v>
      </c>
      <c r="C264" s="36" t="s">
        <v>14</v>
      </c>
      <c r="D264" s="38">
        <v>157000</v>
      </c>
      <c r="E264" s="38">
        <v>0</v>
      </c>
      <c r="F264" s="450">
        <v>0</v>
      </c>
    </row>
    <row r="265" spans="1:6">
      <c r="A265" s="434"/>
      <c r="B265" s="435"/>
      <c r="C265" s="448"/>
      <c r="D265" s="437"/>
      <c r="E265" s="437"/>
      <c r="F265" s="449"/>
    </row>
    <row r="266" spans="1:6">
      <c r="A266" s="430"/>
      <c r="B266" s="391">
        <v>32</v>
      </c>
      <c r="C266" s="36" t="s">
        <v>15</v>
      </c>
      <c r="D266" s="38">
        <v>23000</v>
      </c>
      <c r="E266" s="38">
        <v>0</v>
      </c>
      <c r="F266" s="450">
        <v>0</v>
      </c>
    </row>
    <row r="267" spans="1:6">
      <c r="A267" s="430"/>
      <c r="B267" s="391"/>
      <c r="C267" s="36"/>
      <c r="D267" s="38"/>
      <c r="E267" s="38"/>
      <c r="F267" s="450"/>
    </row>
    <row r="268" spans="1:6" ht="18" customHeight="1">
      <c r="A268" s="420" t="s">
        <v>13</v>
      </c>
      <c r="B268" s="386" t="s">
        <v>181</v>
      </c>
      <c r="C268" s="318" t="s">
        <v>182</v>
      </c>
      <c r="D268" s="320">
        <f>D272+D274</f>
        <v>10000</v>
      </c>
      <c r="E268" s="320">
        <f>E272+E274</f>
        <v>0</v>
      </c>
      <c r="F268" s="347">
        <f>F272+F274</f>
        <v>0</v>
      </c>
    </row>
    <row r="269" spans="1:6" ht="37.5" customHeight="1">
      <c r="A269" s="451" t="s">
        <v>306</v>
      </c>
      <c r="B269" s="452">
        <v>109</v>
      </c>
      <c r="C269" s="324" t="s">
        <v>312</v>
      </c>
      <c r="D269" s="325">
        <f>D268</f>
        <v>10000</v>
      </c>
      <c r="E269" s="326">
        <f>E268</f>
        <v>0</v>
      </c>
      <c r="F269" s="348">
        <f>F268</f>
        <v>0</v>
      </c>
    </row>
    <row r="270" spans="1:6" ht="18" customHeight="1">
      <c r="A270" s="359" t="s">
        <v>415</v>
      </c>
      <c r="B270" s="360">
        <v>51</v>
      </c>
      <c r="C270" s="330" t="s">
        <v>407</v>
      </c>
      <c r="D270" s="331">
        <f>D268</f>
        <v>10000</v>
      </c>
      <c r="E270" s="332">
        <f>E268</f>
        <v>0</v>
      </c>
      <c r="F270" s="349">
        <f>F268</f>
        <v>0</v>
      </c>
    </row>
    <row r="271" spans="1:6">
      <c r="A271" s="434"/>
      <c r="B271" s="435"/>
      <c r="C271" s="448"/>
      <c r="D271" s="437"/>
      <c r="E271" s="437"/>
      <c r="F271" s="449"/>
    </row>
    <row r="272" spans="1:6">
      <c r="A272" s="430"/>
      <c r="B272" s="391">
        <v>31</v>
      </c>
      <c r="C272" s="36" t="s">
        <v>14</v>
      </c>
      <c r="D272" s="38">
        <v>9000</v>
      </c>
      <c r="E272" s="38">
        <v>0</v>
      </c>
      <c r="F272" s="450">
        <v>0</v>
      </c>
    </row>
    <row r="273" spans="1:6">
      <c r="A273" s="434"/>
      <c r="B273" s="435"/>
      <c r="C273" s="448"/>
      <c r="D273" s="437"/>
      <c r="E273" s="437"/>
      <c r="F273" s="449"/>
    </row>
    <row r="274" spans="1:6">
      <c r="A274" s="430"/>
      <c r="B274" s="391">
        <v>32</v>
      </c>
      <c r="C274" s="36" t="s">
        <v>15</v>
      </c>
      <c r="D274" s="38">
        <v>1000</v>
      </c>
      <c r="E274" s="38">
        <v>0</v>
      </c>
      <c r="F274" s="450">
        <v>0</v>
      </c>
    </row>
    <row r="275" spans="1:6" ht="15" customHeight="1">
      <c r="A275" s="434"/>
      <c r="B275" s="435"/>
      <c r="C275" s="448"/>
      <c r="D275" s="437"/>
      <c r="E275" s="437"/>
      <c r="F275" s="449"/>
    </row>
    <row r="276" spans="1:6" ht="24" customHeight="1">
      <c r="A276" s="276" t="s">
        <v>57</v>
      </c>
      <c r="B276" s="277">
        <v>1007</v>
      </c>
      <c r="C276" s="278" t="s">
        <v>167</v>
      </c>
      <c r="D276" s="279">
        <f>D278+D286+D300</f>
        <v>1250000</v>
      </c>
      <c r="E276" s="279">
        <f>E278+E286+E300</f>
        <v>1250000</v>
      </c>
      <c r="F276" s="280">
        <f>F278+F286+F300</f>
        <v>1250000</v>
      </c>
    </row>
    <row r="277" spans="1:6" ht="12" customHeight="1">
      <c r="A277" s="358"/>
      <c r="B277" s="339"/>
      <c r="C277" s="340"/>
      <c r="D277" s="303"/>
      <c r="E277" s="303"/>
      <c r="F277" s="269"/>
    </row>
    <row r="278" spans="1:6" ht="20.25" customHeight="1">
      <c r="A278" s="335" t="s">
        <v>13</v>
      </c>
      <c r="B278" s="317" t="s">
        <v>122</v>
      </c>
      <c r="C278" s="318" t="s">
        <v>58</v>
      </c>
      <c r="D278" s="319">
        <f>D282+D284</f>
        <v>100000</v>
      </c>
      <c r="E278" s="319">
        <f>E282+E284</f>
        <v>100000</v>
      </c>
      <c r="F278" s="321">
        <f>F282+F284</f>
        <v>100000</v>
      </c>
    </row>
    <row r="279" spans="1:6" ht="35.25" customHeight="1">
      <c r="A279" s="336" t="s">
        <v>306</v>
      </c>
      <c r="B279" s="323" t="s">
        <v>341</v>
      </c>
      <c r="C279" s="324" t="s">
        <v>313</v>
      </c>
      <c r="D279" s="325">
        <f>D278</f>
        <v>100000</v>
      </c>
      <c r="E279" s="325">
        <f>E278</f>
        <v>100000</v>
      </c>
      <c r="F279" s="327">
        <f>F278</f>
        <v>100000</v>
      </c>
    </row>
    <row r="280" spans="1:6" ht="22.5" customHeight="1">
      <c r="A280" s="337" t="s">
        <v>415</v>
      </c>
      <c r="B280" s="329" t="s">
        <v>22</v>
      </c>
      <c r="C280" s="330" t="s">
        <v>402</v>
      </c>
      <c r="D280" s="331">
        <f>D278</f>
        <v>100000</v>
      </c>
      <c r="E280" s="331">
        <f>E278</f>
        <v>100000</v>
      </c>
      <c r="F280" s="333">
        <f>F278</f>
        <v>100000</v>
      </c>
    </row>
    <row r="281" spans="1:6" ht="15" customHeight="1">
      <c r="A281" s="434"/>
      <c r="B281" s="435"/>
      <c r="C281" s="436"/>
      <c r="D281" s="437"/>
      <c r="E281" s="437"/>
      <c r="F281" s="446"/>
    </row>
    <row r="282" spans="1:6" ht="17.25" customHeight="1">
      <c r="A282" s="434"/>
      <c r="B282" s="35">
        <v>38</v>
      </c>
      <c r="C282" s="36" t="s">
        <v>32</v>
      </c>
      <c r="D282" s="37">
        <v>80000</v>
      </c>
      <c r="E282" s="37">
        <v>80000</v>
      </c>
      <c r="F282" s="92">
        <v>80000</v>
      </c>
    </row>
    <row r="283" spans="1:6" ht="15.75" customHeight="1">
      <c r="A283" s="434"/>
      <c r="B283" s="435"/>
      <c r="C283" s="436"/>
      <c r="D283" s="437"/>
      <c r="E283" s="437"/>
      <c r="F283" s="449"/>
    </row>
    <row r="284" spans="1:6" ht="15.75" customHeight="1">
      <c r="A284" s="430"/>
      <c r="B284" s="391">
        <v>38</v>
      </c>
      <c r="C284" s="392" t="s">
        <v>32</v>
      </c>
      <c r="D284" s="38">
        <v>20000</v>
      </c>
      <c r="E284" s="38">
        <v>20000</v>
      </c>
      <c r="F284" s="450">
        <v>20000</v>
      </c>
    </row>
    <row r="285" spans="1:6" ht="15.75" customHeight="1">
      <c r="A285" s="447"/>
      <c r="B285" s="435"/>
      <c r="C285" s="436"/>
      <c r="D285" s="437"/>
      <c r="E285" s="437"/>
      <c r="F285" s="449"/>
    </row>
    <row r="286" spans="1:6" ht="29.25" customHeight="1">
      <c r="A286" s="420" t="s">
        <v>13</v>
      </c>
      <c r="B286" s="386" t="s">
        <v>59</v>
      </c>
      <c r="C286" s="372" t="s">
        <v>131</v>
      </c>
      <c r="D286" s="319">
        <f>D292+D294+D296+D298</f>
        <v>1095000</v>
      </c>
      <c r="E286" s="320">
        <f>E292+E294+E296+E298</f>
        <v>1095000</v>
      </c>
      <c r="F286" s="347">
        <f>F292+F294+F296+F298</f>
        <v>1095000</v>
      </c>
    </row>
    <row r="287" spans="1:6" ht="35.25" customHeight="1">
      <c r="A287" s="336" t="s">
        <v>306</v>
      </c>
      <c r="B287" s="323" t="s">
        <v>341</v>
      </c>
      <c r="C287" s="324" t="s">
        <v>313</v>
      </c>
      <c r="D287" s="325">
        <f>D286</f>
        <v>1095000</v>
      </c>
      <c r="E287" s="325">
        <f>E286</f>
        <v>1095000</v>
      </c>
      <c r="F287" s="327">
        <f>F286</f>
        <v>1095000</v>
      </c>
    </row>
    <row r="288" spans="1:6" ht="17.25" customHeight="1">
      <c r="A288" s="359" t="s">
        <v>415</v>
      </c>
      <c r="B288" s="360">
        <v>11</v>
      </c>
      <c r="C288" s="361" t="s">
        <v>402</v>
      </c>
      <c r="D288" s="331">
        <v>675000</v>
      </c>
      <c r="E288" s="332">
        <v>675000</v>
      </c>
      <c r="F288" s="349">
        <v>675000</v>
      </c>
    </row>
    <row r="289" spans="1:6" ht="17.25" customHeight="1">
      <c r="A289" s="359"/>
      <c r="B289" s="360">
        <v>31</v>
      </c>
      <c r="C289" s="361" t="s">
        <v>406</v>
      </c>
      <c r="D289" s="331">
        <v>20000</v>
      </c>
      <c r="E289" s="332">
        <v>20000</v>
      </c>
      <c r="F289" s="349">
        <v>20000</v>
      </c>
    </row>
    <row r="290" spans="1:6" ht="17.25" customHeight="1">
      <c r="A290" s="359"/>
      <c r="B290" s="360">
        <v>51</v>
      </c>
      <c r="C290" s="361" t="s">
        <v>407</v>
      </c>
      <c r="D290" s="331">
        <v>400000</v>
      </c>
      <c r="E290" s="332">
        <v>400000</v>
      </c>
      <c r="F290" s="349">
        <v>400000</v>
      </c>
    </row>
    <row r="291" spans="1:6" ht="17.25" customHeight="1">
      <c r="A291" s="454"/>
      <c r="B291" s="363"/>
      <c r="C291" s="364"/>
      <c r="D291" s="428"/>
      <c r="E291" s="365"/>
      <c r="F291" s="366"/>
    </row>
    <row r="292" spans="1:6" ht="21.75" customHeight="1">
      <c r="A292" s="434"/>
      <c r="B292" s="391">
        <v>31</v>
      </c>
      <c r="C292" s="392" t="s">
        <v>14</v>
      </c>
      <c r="D292" s="37">
        <v>770000</v>
      </c>
      <c r="E292" s="38">
        <v>770000</v>
      </c>
      <c r="F292" s="450">
        <v>770000</v>
      </c>
    </row>
    <row r="293" spans="1:6" ht="14.45" customHeight="1">
      <c r="A293" s="434"/>
      <c r="B293" s="435"/>
      <c r="C293" s="436"/>
      <c r="D293" s="455"/>
      <c r="E293" s="437"/>
      <c r="F293" s="449"/>
    </row>
    <row r="294" spans="1:6" ht="15.75" customHeight="1">
      <c r="A294" s="434"/>
      <c r="B294" s="391">
        <v>32</v>
      </c>
      <c r="C294" s="392" t="s">
        <v>15</v>
      </c>
      <c r="D294" s="37">
        <v>124000</v>
      </c>
      <c r="E294" s="38">
        <v>124000</v>
      </c>
      <c r="F294" s="450">
        <v>124000</v>
      </c>
    </row>
    <row r="295" spans="1:6" ht="14.45" customHeight="1">
      <c r="A295" s="434"/>
      <c r="B295" s="435"/>
      <c r="C295" s="436"/>
      <c r="D295" s="455"/>
      <c r="E295" s="437"/>
      <c r="F295" s="449"/>
    </row>
    <row r="296" spans="1:6" ht="14.25" customHeight="1">
      <c r="A296" s="430"/>
      <c r="B296" s="391">
        <v>34</v>
      </c>
      <c r="C296" s="392" t="s">
        <v>16</v>
      </c>
      <c r="D296" s="37">
        <v>1000</v>
      </c>
      <c r="E296" s="38">
        <v>1000</v>
      </c>
      <c r="F296" s="450">
        <v>1000</v>
      </c>
    </row>
    <row r="297" spans="1:6" ht="14.25" customHeight="1">
      <c r="A297" s="430"/>
      <c r="B297" s="391"/>
      <c r="C297" s="392"/>
      <c r="D297" s="37"/>
      <c r="E297" s="38"/>
      <c r="F297" s="450"/>
    </row>
    <row r="298" spans="1:6" ht="33" customHeight="1">
      <c r="A298" s="430"/>
      <c r="B298" s="391">
        <v>42</v>
      </c>
      <c r="C298" s="392" t="s">
        <v>41</v>
      </c>
      <c r="D298" s="37">
        <v>200000</v>
      </c>
      <c r="E298" s="38">
        <v>200000</v>
      </c>
      <c r="F298" s="450">
        <v>200000</v>
      </c>
    </row>
    <row r="299" spans="1:6">
      <c r="A299" s="447"/>
      <c r="B299" s="435"/>
      <c r="C299" s="436"/>
      <c r="D299" s="437"/>
      <c r="E299" s="437"/>
      <c r="F299" s="449"/>
    </row>
    <row r="300" spans="1:6" ht="26.45" customHeight="1">
      <c r="A300" s="420" t="s">
        <v>13</v>
      </c>
      <c r="B300" s="386" t="s">
        <v>152</v>
      </c>
      <c r="C300" s="372" t="s">
        <v>176</v>
      </c>
      <c r="D300" s="320">
        <f>D304+D306</f>
        <v>55000</v>
      </c>
      <c r="E300" s="320">
        <f>E304+E306</f>
        <v>55000</v>
      </c>
      <c r="F300" s="347">
        <f>F304+F306</f>
        <v>55000</v>
      </c>
    </row>
    <row r="301" spans="1:6" ht="36.75" customHeight="1">
      <c r="A301" s="336" t="s">
        <v>306</v>
      </c>
      <c r="B301" s="323" t="s">
        <v>341</v>
      </c>
      <c r="C301" s="324" t="s">
        <v>313</v>
      </c>
      <c r="D301" s="325">
        <f>D300</f>
        <v>55000</v>
      </c>
      <c r="E301" s="325">
        <f>E300</f>
        <v>55000</v>
      </c>
      <c r="F301" s="327">
        <f>F300</f>
        <v>55000</v>
      </c>
    </row>
    <row r="302" spans="1:6" ht="17.25" customHeight="1">
      <c r="A302" s="337" t="s">
        <v>415</v>
      </c>
      <c r="B302" s="329" t="s">
        <v>22</v>
      </c>
      <c r="C302" s="330" t="s">
        <v>402</v>
      </c>
      <c r="D302" s="331">
        <f>D300</f>
        <v>55000</v>
      </c>
      <c r="E302" s="331">
        <f>E300</f>
        <v>55000</v>
      </c>
      <c r="F302" s="333">
        <f>F300</f>
        <v>55000</v>
      </c>
    </row>
    <row r="303" spans="1:6">
      <c r="A303" s="456"/>
      <c r="B303" s="391"/>
      <c r="C303" s="392"/>
      <c r="D303" s="38"/>
      <c r="E303" s="38"/>
      <c r="F303" s="450"/>
    </row>
    <row r="304" spans="1:6">
      <c r="A304" s="430"/>
      <c r="B304" s="391">
        <v>32</v>
      </c>
      <c r="C304" s="392" t="s">
        <v>15</v>
      </c>
      <c r="D304" s="38">
        <v>20000</v>
      </c>
      <c r="E304" s="38">
        <v>20000</v>
      </c>
      <c r="F304" s="450">
        <v>20000</v>
      </c>
    </row>
    <row r="305" spans="1:6">
      <c r="A305" s="434"/>
      <c r="B305" s="435"/>
      <c r="C305" s="436"/>
      <c r="D305" s="437"/>
      <c r="E305" s="437"/>
      <c r="F305" s="449"/>
    </row>
    <row r="306" spans="1:6">
      <c r="A306" s="434"/>
      <c r="B306" s="391">
        <v>38</v>
      </c>
      <c r="C306" s="392" t="s">
        <v>32</v>
      </c>
      <c r="D306" s="38">
        <v>35000</v>
      </c>
      <c r="E306" s="38">
        <v>35000</v>
      </c>
      <c r="F306" s="450">
        <v>35000</v>
      </c>
    </row>
    <row r="307" spans="1:6" ht="14.25" customHeight="1">
      <c r="A307" s="447"/>
      <c r="B307" s="435"/>
      <c r="C307" s="436"/>
      <c r="D307" s="437"/>
      <c r="E307" s="437"/>
      <c r="F307" s="449"/>
    </row>
    <row r="308" spans="1:6" ht="20.25" customHeight="1">
      <c r="A308" s="89" t="s">
        <v>11</v>
      </c>
      <c r="B308" s="41">
        <v>1008</v>
      </c>
      <c r="C308" s="33" t="s">
        <v>132</v>
      </c>
      <c r="D308" s="34">
        <f>D310+D316+D322+D328+D334+D340</f>
        <v>170000</v>
      </c>
      <c r="E308" s="34">
        <f>E310+E316+E322+E328+E334+E340</f>
        <v>171000</v>
      </c>
      <c r="F308" s="90">
        <f>F310+F316+F322+F328+F334+F340</f>
        <v>171000</v>
      </c>
    </row>
    <row r="309" spans="1:6">
      <c r="A309" s="94"/>
      <c r="B309" s="44"/>
      <c r="C309" s="45"/>
      <c r="D309" s="46"/>
      <c r="E309" s="46"/>
      <c r="F309" s="95"/>
    </row>
    <row r="310" spans="1:6">
      <c r="A310" s="422" t="s">
        <v>13</v>
      </c>
      <c r="B310" s="317" t="s">
        <v>60</v>
      </c>
      <c r="C310" s="318" t="s">
        <v>133</v>
      </c>
      <c r="D310" s="319">
        <f>D314</f>
        <v>45000</v>
      </c>
      <c r="E310" s="319">
        <f>E314</f>
        <v>46000</v>
      </c>
      <c r="F310" s="321">
        <f>F314</f>
        <v>46000</v>
      </c>
    </row>
    <row r="311" spans="1:6" ht="33.75" customHeight="1">
      <c r="A311" s="451" t="s">
        <v>306</v>
      </c>
      <c r="B311" s="323" t="s">
        <v>342</v>
      </c>
      <c r="C311" s="324" t="s">
        <v>356</v>
      </c>
      <c r="D311" s="325">
        <f>D310</f>
        <v>45000</v>
      </c>
      <c r="E311" s="325">
        <f>E310</f>
        <v>46000</v>
      </c>
      <c r="F311" s="327">
        <f>F310</f>
        <v>46000</v>
      </c>
    </row>
    <row r="312" spans="1:6">
      <c r="A312" s="359" t="s">
        <v>415</v>
      </c>
      <c r="B312" s="329" t="s">
        <v>22</v>
      </c>
      <c r="C312" s="330" t="s">
        <v>402</v>
      </c>
      <c r="D312" s="331">
        <f>D310</f>
        <v>45000</v>
      </c>
      <c r="E312" s="331">
        <f>E310</f>
        <v>46000</v>
      </c>
      <c r="F312" s="333">
        <f>F310</f>
        <v>46000</v>
      </c>
    </row>
    <row r="313" spans="1:6">
      <c r="A313" s="457"/>
      <c r="B313" s="415"/>
      <c r="C313" s="427"/>
      <c r="D313" s="428"/>
      <c r="E313" s="428"/>
      <c r="F313" s="429"/>
    </row>
    <row r="314" spans="1:6">
      <c r="A314" s="430"/>
      <c r="B314" s="391">
        <v>38</v>
      </c>
      <c r="C314" s="36" t="s">
        <v>32</v>
      </c>
      <c r="D314" s="38">
        <v>45000</v>
      </c>
      <c r="E314" s="38">
        <v>46000</v>
      </c>
      <c r="F314" s="450">
        <v>46000</v>
      </c>
    </row>
    <row r="315" spans="1:6">
      <c r="A315" s="447"/>
      <c r="B315" s="435"/>
      <c r="C315" s="436"/>
      <c r="D315" s="458"/>
      <c r="E315" s="437"/>
      <c r="F315" s="459"/>
    </row>
    <row r="316" spans="1:6">
      <c r="A316" s="335" t="s">
        <v>13</v>
      </c>
      <c r="B316" s="317" t="s">
        <v>134</v>
      </c>
      <c r="C316" s="318" t="s">
        <v>135</v>
      </c>
      <c r="D316" s="319">
        <f>D320</f>
        <v>10000</v>
      </c>
      <c r="E316" s="320">
        <f>E320</f>
        <v>10000</v>
      </c>
      <c r="F316" s="321">
        <f>F320</f>
        <v>10000</v>
      </c>
    </row>
    <row r="317" spans="1:6" ht="30" customHeight="1">
      <c r="A317" s="451" t="s">
        <v>306</v>
      </c>
      <c r="B317" s="323" t="s">
        <v>342</v>
      </c>
      <c r="C317" s="324" t="s">
        <v>356</v>
      </c>
      <c r="D317" s="325">
        <f>D316</f>
        <v>10000</v>
      </c>
      <c r="E317" s="325">
        <f>E316</f>
        <v>10000</v>
      </c>
      <c r="F317" s="327">
        <f>F316</f>
        <v>10000</v>
      </c>
    </row>
    <row r="318" spans="1:6" ht="17.25" customHeight="1">
      <c r="A318" s="359" t="s">
        <v>415</v>
      </c>
      <c r="B318" s="329" t="s">
        <v>22</v>
      </c>
      <c r="C318" s="330" t="s">
        <v>402</v>
      </c>
      <c r="D318" s="331">
        <f>D316</f>
        <v>10000</v>
      </c>
      <c r="E318" s="331">
        <f>E316</f>
        <v>10000</v>
      </c>
      <c r="F318" s="333">
        <f>F316</f>
        <v>10000</v>
      </c>
    </row>
    <row r="319" spans="1:6">
      <c r="A319" s="460"/>
      <c r="B319" s="461"/>
      <c r="C319" s="448"/>
      <c r="D319" s="455"/>
      <c r="E319" s="437"/>
      <c r="F319" s="462"/>
    </row>
    <row r="320" spans="1:6">
      <c r="A320" s="463"/>
      <c r="B320" s="464">
        <v>38</v>
      </c>
      <c r="C320" s="465" t="s">
        <v>32</v>
      </c>
      <c r="D320" s="38">
        <v>10000</v>
      </c>
      <c r="E320" s="466">
        <v>10000</v>
      </c>
      <c r="F320" s="467">
        <v>10000</v>
      </c>
    </row>
    <row r="321" spans="1:6">
      <c r="A321" s="468"/>
      <c r="B321" s="469"/>
      <c r="C321" s="469"/>
      <c r="D321" s="437"/>
      <c r="E321" s="470"/>
      <c r="F321" s="446"/>
    </row>
    <row r="322" spans="1:6">
      <c r="A322" s="471" t="s">
        <v>13</v>
      </c>
      <c r="B322" s="472" t="s">
        <v>136</v>
      </c>
      <c r="C322" s="472" t="s">
        <v>137</v>
      </c>
      <c r="D322" s="320">
        <v>55000</v>
      </c>
      <c r="E322" s="473">
        <f>E326</f>
        <v>55000</v>
      </c>
      <c r="F322" s="474">
        <f>F326</f>
        <v>55000</v>
      </c>
    </row>
    <row r="323" spans="1:6" ht="29.25" customHeight="1">
      <c r="A323" s="451" t="s">
        <v>317</v>
      </c>
      <c r="B323" s="475" t="s">
        <v>343</v>
      </c>
      <c r="C323" s="476" t="s">
        <v>314</v>
      </c>
      <c r="D323" s="326">
        <f>D322</f>
        <v>55000</v>
      </c>
      <c r="E323" s="477">
        <f>E322</f>
        <v>55000</v>
      </c>
      <c r="F323" s="478">
        <f>F322</f>
        <v>55000</v>
      </c>
    </row>
    <row r="324" spans="1:6" ht="19.5" customHeight="1">
      <c r="A324" s="359" t="s">
        <v>415</v>
      </c>
      <c r="B324" s="479" t="s">
        <v>22</v>
      </c>
      <c r="C324" s="480" t="s">
        <v>402</v>
      </c>
      <c r="D324" s="332">
        <f>D322</f>
        <v>55000</v>
      </c>
      <c r="E324" s="481">
        <f>E322</f>
        <v>55000</v>
      </c>
      <c r="F324" s="482">
        <f>F322</f>
        <v>55000</v>
      </c>
    </row>
    <row r="325" spans="1:6" ht="14.25" customHeight="1">
      <c r="A325" s="362"/>
      <c r="B325" s="483"/>
      <c r="C325" s="484"/>
      <c r="D325" s="365"/>
      <c r="E325" s="485"/>
      <c r="F325" s="486"/>
    </row>
    <row r="326" spans="1:6">
      <c r="A326" s="463"/>
      <c r="B326" s="464">
        <v>38</v>
      </c>
      <c r="C326" s="465" t="s">
        <v>32</v>
      </c>
      <c r="D326" s="38">
        <v>55000</v>
      </c>
      <c r="E326" s="466">
        <v>55000</v>
      </c>
      <c r="F326" s="467">
        <v>55000</v>
      </c>
    </row>
    <row r="327" spans="1:6">
      <c r="A327" s="468"/>
      <c r="B327" s="469"/>
      <c r="C327" s="469"/>
      <c r="D327" s="437"/>
      <c r="E327" s="470"/>
      <c r="F327" s="446"/>
    </row>
    <row r="328" spans="1:6">
      <c r="A328" s="471" t="s">
        <v>13</v>
      </c>
      <c r="B328" s="472" t="s">
        <v>138</v>
      </c>
      <c r="C328" s="472" t="s">
        <v>139</v>
      </c>
      <c r="D328" s="320">
        <f>D332</f>
        <v>40000</v>
      </c>
      <c r="E328" s="473">
        <f>E332</f>
        <v>40000</v>
      </c>
      <c r="F328" s="474">
        <f>F332</f>
        <v>40000</v>
      </c>
    </row>
    <row r="329" spans="1:6" ht="29.25" customHeight="1">
      <c r="A329" s="451" t="s">
        <v>306</v>
      </c>
      <c r="B329" s="323" t="s">
        <v>342</v>
      </c>
      <c r="C329" s="324" t="s">
        <v>356</v>
      </c>
      <c r="D329" s="325">
        <f>D328</f>
        <v>40000</v>
      </c>
      <c r="E329" s="325">
        <f>E328</f>
        <v>40000</v>
      </c>
      <c r="F329" s="327">
        <f>F328</f>
        <v>40000</v>
      </c>
    </row>
    <row r="330" spans="1:6" ht="19.5" customHeight="1">
      <c r="A330" s="359" t="s">
        <v>415</v>
      </c>
      <c r="B330" s="329" t="s">
        <v>22</v>
      </c>
      <c r="C330" s="330" t="s">
        <v>402</v>
      </c>
      <c r="D330" s="331">
        <f>D328</f>
        <v>40000</v>
      </c>
      <c r="E330" s="331">
        <f>E328</f>
        <v>40000</v>
      </c>
      <c r="F330" s="333">
        <f>F328</f>
        <v>40000</v>
      </c>
    </row>
    <row r="331" spans="1:6">
      <c r="A331" s="468"/>
      <c r="B331" s="469"/>
      <c r="C331" s="469"/>
      <c r="D331" s="437"/>
      <c r="E331" s="470"/>
      <c r="F331" s="487"/>
    </row>
    <row r="332" spans="1:6">
      <c r="A332" s="488"/>
      <c r="B332" s="464">
        <v>38</v>
      </c>
      <c r="C332" s="465" t="s">
        <v>32</v>
      </c>
      <c r="D332" s="38">
        <v>40000</v>
      </c>
      <c r="E332" s="466">
        <v>40000</v>
      </c>
      <c r="F332" s="467">
        <v>40000</v>
      </c>
    </row>
    <row r="333" spans="1:6">
      <c r="A333" s="468"/>
      <c r="B333" s="489"/>
      <c r="C333" s="469"/>
      <c r="D333" s="437"/>
      <c r="E333" s="470"/>
      <c r="F333" s="446"/>
    </row>
    <row r="334" spans="1:6">
      <c r="A334" s="471" t="s">
        <v>13</v>
      </c>
      <c r="B334" s="490" t="s">
        <v>155</v>
      </c>
      <c r="C334" s="472" t="s">
        <v>153</v>
      </c>
      <c r="D334" s="320">
        <f>D338</f>
        <v>7000</v>
      </c>
      <c r="E334" s="473">
        <f>E338</f>
        <v>7000</v>
      </c>
      <c r="F334" s="474">
        <f>F338</f>
        <v>7000</v>
      </c>
    </row>
    <row r="335" spans="1:6" ht="29.25" customHeight="1">
      <c r="A335" s="451" t="s">
        <v>306</v>
      </c>
      <c r="B335" s="323" t="s">
        <v>342</v>
      </c>
      <c r="C335" s="324" t="s">
        <v>356</v>
      </c>
      <c r="D335" s="325">
        <f>D334</f>
        <v>7000</v>
      </c>
      <c r="E335" s="325">
        <f>E334</f>
        <v>7000</v>
      </c>
      <c r="F335" s="327">
        <f>F334</f>
        <v>7000</v>
      </c>
    </row>
    <row r="336" spans="1:6">
      <c r="A336" s="359" t="s">
        <v>415</v>
      </c>
      <c r="B336" s="329" t="s">
        <v>22</v>
      </c>
      <c r="C336" s="330" t="s">
        <v>402</v>
      </c>
      <c r="D336" s="331">
        <f>D334</f>
        <v>7000</v>
      </c>
      <c r="E336" s="331">
        <f>E334</f>
        <v>7000</v>
      </c>
      <c r="F336" s="333">
        <f>F334</f>
        <v>7000</v>
      </c>
    </row>
    <row r="337" spans="1:6">
      <c r="A337" s="468"/>
      <c r="B337" s="489"/>
      <c r="C337" s="469"/>
      <c r="D337" s="437"/>
      <c r="E337" s="470"/>
      <c r="F337" s="487"/>
    </row>
    <row r="338" spans="1:6">
      <c r="A338" s="488"/>
      <c r="B338" s="464">
        <v>38</v>
      </c>
      <c r="C338" s="465" t="s">
        <v>32</v>
      </c>
      <c r="D338" s="38">
        <v>7000</v>
      </c>
      <c r="E338" s="466">
        <v>7000</v>
      </c>
      <c r="F338" s="467">
        <v>7000</v>
      </c>
    </row>
    <row r="339" spans="1:6">
      <c r="A339" s="468"/>
      <c r="B339" s="489"/>
      <c r="C339" s="469"/>
      <c r="D339" s="437"/>
      <c r="E339" s="470"/>
      <c r="F339" s="487"/>
    </row>
    <row r="340" spans="1:6">
      <c r="A340" s="471" t="s">
        <v>13</v>
      </c>
      <c r="B340" s="490" t="s">
        <v>251</v>
      </c>
      <c r="C340" s="372" t="s">
        <v>219</v>
      </c>
      <c r="D340" s="320">
        <f>D344</f>
        <v>13000</v>
      </c>
      <c r="E340" s="473">
        <f>E344</f>
        <v>13000</v>
      </c>
      <c r="F340" s="474">
        <f>F344</f>
        <v>13000</v>
      </c>
    </row>
    <row r="341" spans="1:6" ht="30.75" customHeight="1">
      <c r="A341" s="451" t="s">
        <v>317</v>
      </c>
      <c r="B341" s="475" t="s">
        <v>344</v>
      </c>
      <c r="C341" s="476" t="s">
        <v>315</v>
      </c>
      <c r="D341" s="326">
        <f>D340</f>
        <v>13000</v>
      </c>
      <c r="E341" s="477">
        <f>E340</f>
        <v>13000</v>
      </c>
      <c r="F341" s="478">
        <f>F340</f>
        <v>13000</v>
      </c>
    </row>
    <row r="342" spans="1:6" s="9" customFormat="1" ht="19.5" customHeight="1">
      <c r="A342" s="359" t="s">
        <v>415</v>
      </c>
      <c r="B342" s="479" t="s">
        <v>22</v>
      </c>
      <c r="C342" s="480" t="s">
        <v>402</v>
      </c>
      <c r="D342" s="332">
        <f>D340</f>
        <v>13000</v>
      </c>
      <c r="E342" s="481">
        <f>E340</f>
        <v>13000</v>
      </c>
      <c r="F342" s="482">
        <f>F340</f>
        <v>13000</v>
      </c>
    </row>
    <row r="343" spans="1:6" s="9" customFormat="1" ht="15" customHeight="1">
      <c r="A343" s="454"/>
      <c r="B343" s="483"/>
      <c r="C343" s="484"/>
      <c r="D343" s="365"/>
      <c r="E343" s="485"/>
      <c r="F343" s="486"/>
    </row>
    <row r="344" spans="1:6">
      <c r="A344" s="488"/>
      <c r="B344" s="464">
        <v>38</v>
      </c>
      <c r="C344" s="465" t="s">
        <v>32</v>
      </c>
      <c r="D344" s="38">
        <v>13000</v>
      </c>
      <c r="E344" s="466">
        <v>13000</v>
      </c>
      <c r="F344" s="467">
        <v>13000</v>
      </c>
    </row>
    <row r="345" spans="1:6" ht="17.25" customHeight="1">
      <c r="A345" s="491"/>
      <c r="B345" s="469"/>
      <c r="C345" s="469"/>
      <c r="D345" s="437"/>
      <c r="E345" s="469"/>
      <c r="F345" s="446"/>
    </row>
    <row r="346" spans="1:6" ht="24" customHeight="1">
      <c r="A346" s="276" t="s">
        <v>11</v>
      </c>
      <c r="B346" s="277">
        <v>1009</v>
      </c>
      <c r="C346" s="278" t="s">
        <v>391</v>
      </c>
      <c r="D346" s="279">
        <f>D348+D354+D360+D366</f>
        <v>270000</v>
      </c>
      <c r="E346" s="279">
        <f>E348+E354+E360+E366</f>
        <v>270000</v>
      </c>
      <c r="F346" s="280">
        <f>F348+F354+F360+F366</f>
        <v>270000</v>
      </c>
    </row>
    <row r="347" spans="1:6">
      <c r="A347" s="266"/>
      <c r="D347" s="303"/>
      <c r="F347" s="269"/>
    </row>
    <row r="348" spans="1:6" ht="31.5">
      <c r="A348" s="492" t="s">
        <v>13</v>
      </c>
      <c r="B348" s="472" t="s">
        <v>64</v>
      </c>
      <c r="C348" s="372" t="s">
        <v>418</v>
      </c>
      <c r="D348" s="320">
        <f>D352</f>
        <v>30000</v>
      </c>
      <c r="E348" s="473">
        <f>E352</f>
        <v>30000</v>
      </c>
      <c r="F348" s="474">
        <f>F352</f>
        <v>30000</v>
      </c>
    </row>
    <row r="349" spans="1:6" ht="30" customHeight="1">
      <c r="A349" s="451" t="s">
        <v>317</v>
      </c>
      <c r="B349" s="475" t="s">
        <v>345</v>
      </c>
      <c r="C349" s="376" t="s">
        <v>316</v>
      </c>
      <c r="D349" s="326">
        <f>D348</f>
        <v>30000</v>
      </c>
      <c r="E349" s="477">
        <f>E348</f>
        <v>30000</v>
      </c>
      <c r="F349" s="478">
        <f>F348</f>
        <v>30000</v>
      </c>
    </row>
    <row r="350" spans="1:6" ht="21" customHeight="1">
      <c r="A350" s="359" t="s">
        <v>415</v>
      </c>
      <c r="B350" s="479" t="s">
        <v>22</v>
      </c>
      <c r="C350" s="361" t="s">
        <v>402</v>
      </c>
      <c r="D350" s="332">
        <f>D348</f>
        <v>30000</v>
      </c>
      <c r="E350" s="481">
        <f>E348</f>
        <v>30000</v>
      </c>
      <c r="F350" s="482">
        <f>F348</f>
        <v>30000</v>
      </c>
    </row>
    <row r="351" spans="1:6">
      <c r="A351" s="491"/>
      <c r="B351" s="469"/>
      <c r="C351" s="469"/>
      <c r="D351" s="437"/>
      <c r="E351" s="470"/>
      <c r="F351" s="487"/>
    </row>
    <row r="352" spans="1:6">
      <c r="A352" s="493"/>
      <c r="B352" s="464">
        <v>38</v>
      </c>
      <c r="C352" s="465" t="s">
        <v>19</v>
      </c>
      <c r="D352" s="38">
        <v>30000</v>
      </c>
      <c r="E352" s="466">
        <v>30000</v>
      </c>
      <c r="F352" s="467">
        <v>30000</v>
      </c>
    </row>
    <row r="353" spans="1:6">
      <c r="A353" s="491"/>
      <c r="B353" s="469"/>
      <c r="C353" s="469"/>
      <c r="D353" s="437"/>
      <c r="E353" s="470"/>
      <c r="F353" s="487"/>
    </row>
    <row r="354" spans="1:6" ht="37.5" customHeight="1">
      <c r="A354" s="492" t="s">
        <v>13</v>
      </c>
      <c r="B354" s="472" t="s">
        <v>65</v>
      </c>
      <c r="C354" s="372" t="s">
        <v>488</v>
      </c>
      <c r="D354" s="320">
        <f>D358</f>
        <v>70000</v>
      </c>
      <c r="E354" s="473">
        <f>E358</f>
        <v>70000</v>
      </c>
      <c r="F354" s="474">
        <f>F358</f>
        <v>70000</v>
      </c>
    </row>
    <row r="355" spans="1:6" ht="33" customHeight="1">
      <c r="A355" s="451" t="s">
        <v>317</v>
      </c>
      <c r="B355" s="475" t="s">
        <v>345</v>
      </c>
      <c r="C355" s="376" t="s">
        <v>316</v>
      </c>
      <c r="D355" s="326">
        <f>D354</f>
        <v>70000</v>
      </c>
      <c r="E355" s="477">
        <f>E354</f>
        <v>70000</v>
      </c>
      <c r="F355" s="478">
        <f>F354</f>
        <v>70000</v>
      </c>
    </row>
    <row r="356" spans="1:6" s="9" customFormat="1">
      <c r="A356" s="359" t="s">
        <v>415</v>
      </c>
      <c r="B356" s="479" t="s">
        <v>22</v>
      </c>
      <c r="C356" s="361" t="s">
        <v>402</v>
      </c>
      <c r="D356" s="332">
        <f>D354</f>
        <v>70000</v>
      </c>
      <c r="E356" s="481">
        <f>E354</f>
        <v>70000</v>
      </c>
      <c r="F356" s="482">
        <f>F354</f>
        <v>70000</v>
      </c>
    </row>
    <row r="357" spans="1:6">
      <c r="A357" s="491"/>
      <c r="B357" s="469"/>
      <c r="C357" s="469"/>
      <c r="D357" s="437"/>
      <c r="E357" s="470"/>
      <c r="F357" s="487"/>
    </row>
    <row r="358" spans="1:6">
      <c r="A358" s="463"/>
      <c r="B358" s="464">
        <v>38</v>
      </c>
      <c r="C358" s="494" t="s">
        <v>19</v>
      </c>
      <c r="D358" s="431">
        <v>70000</v>
      </c>
      <c r="E358" s="495">
        <v>70000</v>
      </c>
      <c r="F358" s="496">
        <v>70000</v>
      </c>
    </row>
    <row r="359" spans="1:6" ht="13.5" customHeight="1">
      <c r="A359" s="491"/>
      <c r="B359" s="469"/>
      <c r="C359" s="469"/>
      <c r="D359" s="437"/>
      <c r="E359" s="470"/>
      <c r="F359" s="487"/>
    </row>
    <row r="360" spans="1:6" ht="39.75" customHeight="1">
      <c r="A360" s="492" t="s">
        <v>13</v>
      </c>
      <c r="B360" s="472" t="s">
        <v>67</v>
      </c>
      <c r="C360" s="372" t="s">
        <v>236</v>
      </c>
      <c r="D360" s="320">
        <v>145000</v>
      </c>
      <c r="E360" s="473">
        <f>E364</f>
        <v>145000</v>
      </c>
      <c r="F360" s="474">
        <f>F364</f>
        <v>145000</v>
      </c>
    </row>
    <row r="361" spans="1:6" ht="36" customHeight="1">
      <c r="A361" s="451" t="s">
        <v>317</v>
      </c>
      <c r="B361" s="475" t="s">
        <v>345</v>
      </c>
      <c r="C361" s="376" t="s">
        <v>316</v>
      </c>
      <c r="D361" s="326">
        <f>D360</f>
        <v>145000</v>
      </c>
      <c r="E361" s="477">
        <f>E360</f>
        <v>145000</v>
      </c>
      <c r="F361" s="478">
        <f>F360</f>
        <v>145000</v>
      </c>
    </row>
    <row r="362" spans="1:6" ht="24" customHeight="1">
      <c r="A362" s="359" t="s">
        <v>415</v>
      </c>
      <c r="B362" s="479" t="s">
        <v>22</v>
      </c>
      <c r="C362" s="361" t="s">
        <v>402</v>
      </c>
      <c r="D362" s="332">
        <f>D360</f>
        <v>145000</v>
      </c>
      <c r="E362" s="481">
        <f>E360</f>
        <v>145000</v>
      </c>
      <c r="F362" s="482">
        <f>F360</f>
        <v>145000</v>
      </c>
    </row>
    <row r="363" spans="1:6" s="9" customFormat="1" ht="19.5" customHeight="1">
      <c r="A363" s="454"/>
      <c r="B363" s="483"/>
      <c r="C363" s="364"/>
      <c r="D363" s="365"/>
      <c r="E363" s="485"/>
      <c r="F363" s="486"/>
    </row>
    <row r="364" spans="1:6">
      <c r="A364" s="493"/>
      <c r="B364" s="464">
        <v>38</v>
      </c>
      <c r="C364" s="465" t="s">
        <v>19</v>
      </c>
      <c r="D364" s="38">
        <v>145000</v>
      </c>
      <c r="E364" s="38">
        <v>145000</v>
      </c>
      <c r="F364" s="467">
        <v>145000</v>
      </c>
    </row>
    <row r="365" spans="1:6">
      <c r="A365" s="491"/>
      <c r="B365" s="469"/>
      <c r="C365" s="469"/>
      <c r="D365" s="437"/>
      <c r="E365" s="470"/>
      <c r="F365" s="487"/>
    </row>
    <row r="366" spans="1:6" ht="41.25" customHeight="1">
      <c r="A366" s="492" t="s">
        <v>13</v>
      </c>
      <c r="B366" s="472" t="s">
        <v>69</v>
      </c>
      <c r="C366" s="497" t="s">
        <v>489</v>
      </c>
      <c r="D366" s="320">
        <f>D370</f>
        <v>25000</v>
      </c>
      <c r="E366" s="473">
        <f>E370</f>
        <v>25000</v>
      </c>
      <c r="F366" s="474">
        <f>F370</f>
        <v>25000</v>
      </c>
    </row>
    <row r="367" spans="1:6" ht="31.5" customHeight="1">
      <c r="A367" s="451" t="s">
        <v>317</v>
      </c>
      <c r="B367" s="475" t="s">
        <v>345</v>
      </c>
      <c r="C367" s="376" t="s">
        <v>316</v>
      </c>
      <c r="D367" s="326">
        <f>D366</f>
        <v>25000</v>
      </c>
      <c r="E367" s="477">
        <f>E366</f>
        <v>25000</v>
      </c>
      <c r="F367" s="478">
        <f>F366</f>
        <v>25000</v>
      </c>
    </row>
    <row r="368" spans="1:6" ht="25.5" customHeight="1">
      <c r="A368" s="359" t="s">
        <v>415</v>
      </c>
      <c r="B368" s="479" t="s">
        <v>22</v>
      </c>
      <c r="C368" s="361" t="s">
        <v>402</v>
      </c>
      <c r="D368" s="332">
        <f>D366</f>
        <v>25000</v>
      </c>
      <c r="E368" s="481">
        <f>E366</f>
        <v>25000</v>
      </c>
      <c r="F368" s="482">
        <f>F366</f>
        <v>25000</v>
      </c>
    </row>
    <row r="369" spans="1:6" s="9" customFormat="1" ht="19.5" customHeight="1">
      <c r="A369" s="454"/>
      <c r="B369" s="483"/>
      <c r="C369" s="364"/>
      <c r="D369" s="365"/>
      <c r="E369" s="485"/>
      <c r="F369" s="486"/>
    </row>
    <row r="370" spans="1:6">
      <c r="A370" s="491"/>
      <c r="B370" s="464">
        <v>38</v>
      </c>
      <c r="C370" s="465" t="s">
        <v>19</v>
      </c>
      <c r="D370" s="38">
        <v>25000</v>
      </c>
      <c r="E370" s="466">
        <v>25000</v>
      </c>
      <c r="F370" s="467">
        <v>25000</v>
      </c>
    </row>
    <row r="371" spans="1:6" ht="3.75" customHeight="1" thickBot="1">
      <c r="A371" s="498"/>
      <c r="B371" s="499"/>
      <c r="C371" s="499"/>
      <c r="D371" s="500"/>
      <c r="E371" s="500"/>
      <c r="F371" s="501"/>
    </row>
    <row r="372" spans="1:6" hidden="1">
      <c r="D372" s="502"/>
      <c r="E372" s="502"/>
      <c r="F372" s="502"/>
    </row>
    <row r="373" spans="1:6" ht="1.5" customHeight="1">
      <c r="D373" s="502"/>
      <c r="E373" s="502"/>
      <c r="F373" s="502"/>
    </row>
    <row r="374" spans="1:6">
      <c r="D374" s="502"/>
      <c r="E374" s="502"/>
      <c r="F374" s="502"/>
    </row>
    <row r="375" spans="1:6">
      <c r="D375" s="502"/>
      <c r="E375" s="502"/>
      <c r="F375" s="502"/>
    </row>
    <row r="376" spans="1:6">
      <c r="D376" s="502"/>
      <c r="E376" s="502"/>
      <c r="F376" s="502"/>
    </row>
    <row r="377" spans="1:6">
      <c r="D377" s="502"/>
      <c r="E377" s="502"/>
      <c r="F377" s="502"/>
    </row>
    <row r="378" spans="1:6">
      <c r="D378" s="502"/>
      <c r="E378" s="502"/>
      <c r="F378" s="502"/>
    </row>
    <row r="379" spans="1:6">
      <c r="D379" s="502"/>
      <c r="E379" s="502"/>
      <c r="F379" s="502"/>
    </row>
    <row r="380" spans="1:6">
      <c r="D380" s="502"/>
      <c r="E380" s="502"/>
      <c r="F380" s="502"/>
    </row>
    <row r="381" spans="1:6">
      <c r="D381" s="502"/>
      <c r="E381" s="502"/>
      <c r="F381" s="502"/>
    </row>
    <row r="382" spans="1:6">
      <c r="D382" s="502"/>
      <c r="E382" s="502"/>
      <c r="F382" s="502"/>
    </row>
  </sheetData>
  <mergeCells count="5">
    <mergeCell ref="A2:F2"/>
    <mergeCell ref="A4:F4"/>
    <mergeCell ref="A6:F7"/>
    <mergeCell ref="A5:F5"/>
    <mergeCell ref="A10:C10"/>
  </mergeCells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91"/>
  <sheetViews>
    <sheetView workbookViewId="0">
      <selection activeCell="H20" sqref="H20"/>
    </sheetView>
  </sheetViews>
  <sheetFormatPr defaultRowHeight="18.75"/>
  <cols>
    <col min="1" max="1" width="24.140625" style="265" customWidth="1"/>
    <col min="2" max="2" width="14.140625" style="265" customWidth="1"/>
    <col min="3" max="3" width="49.85546875" style="265" customWidth="1"/>
    <col min="4" max="4" width="22.85546875" style="265" customWidth="1"/>
    <col min="5" max="5" width="22.42578125" style="267" customWidth="1"/>
    <col min="6" max="6" width="23.28515625" style="265" customWidth="1"/>
    <col min="7" max="7" width="14.28515625" style="815" bestFit="1" customWidth="1"/>
    <col min="8" max="8" width="10.140625" bestFit="1" customWidth="1"/>
  </cols>
  <sheetData>
    <row r="1" spans="1:8" ht="19.5" thickBot="1"/>
    <row r="2" spans="1:8" ht="52.9" customHeight="1">
      <c r="A2" s="300" t="s">
        <v>357</v>
      </c>
      <c r="B2" s="154" t="s">
        <v>0</v>
      </c>
      <c r="C2" s="154" t="s">
        <v>8</v>
      </c>
      <c r="D2" s="301" t="s">
        <v>483</v>
      </c>
      <c r="E2" s="301" t="s">
        <v>462</v>
      </c>
      <c r="F2" s="156" t="s">
        <v>484</v>
      </c>
    </row>
    <row r="3" spans="1:8">
      <c r="A3" s="503"/>
      <c r="B3" s="504"/>
      <c r="D3" s="505"/>
      <c r="E3" s="303"/>
      <c r="F3" s="506"/>
    </row>
    <row r="4" spans="1:8" ht="34.5" customHeight="1">
      <c r="A4" s="507"/>
      <c r="B4" s="508"/>
      <c r="C4" s="509" t="s">
        <v>220</v>
      </c>
      <c r="D4" s="510">
        <f>D5+D137</f>
        <v>3183000</v>
      </c>
      <c r="E4" s="510">
        <f>E5+E137</f>
        <v>3333000</v>
      </c>
      <c r="F4" s="511">
        <f>F5+F137</f>
        <v>3800000</v>
      </c>
      <c r="G4" s="816"/>
      <c r="H4" s="2"/>
    </row>
    <row r="5" spans="1:8" ht="27" customHeight="1">
      <c r="A5" s="512" t="s">
        <v>9</v>
      </c>
      <c r="B5" s="513" t="s">
        <v>61</v>
      </c>
      <c r="C5" s="514" t="s">
        <v>62</v>
      </c>
      <c r="D5" s="515">
        <f>D7+D72+D107</f>
        <v>2287000</v>
      </c>
      <c r="E5" s="515">
        <f>E7+E72+E107</f>
        <v>2611000</v>
      </c>
      <c r="F5" s="516">
        <f>F7+F72+F107</f>
        <v>3185000</v>
      </c>
    </row>
    <row r="6" spans="1:8">
      <c r="A6" s="503"/>
      <c r="B6" s="302"/>
      <c r="C6" s="267"/>
      <c r="D6" s="517"/>
      <c r="E6" s="303"/>
      <c r="F6" s="518"/>
    </row>
    <row r="7" spans="1:8" ht="34.15" customHeight="1">
      <c r="A7" s="79" t="s">
        <v>11</v>
      </c>
      <c r="B7" s="74">
        <v>1010</v>
      </c>
      <c r="C7" s="75" t="s">
        <v>63</v>
      </c>
      <c r="D7" s="76">
        <f>D9+D16+D24+D30+D36+D42+D48+D54+D60+D66</f>
        <v>1361000</v>
      </c>
      <c r="E7" s="76">
        <f>E9+E16+E24+E30+E36+E42+E48+E54+E60+E66</f>
        <v>1365000</v>
      </c>
      <c r="F7" s="80">
        <f>F9+F16+F24+F30+F36+F42+F48+F54+F60+F66</f>
        <v>1365000</v>
      </c>
      <c r="G7" s="817"/>
    </row>
    <row r="8" spans="1:8">
      <c r="A8" s="503"/>
      <c r="B8" s="302"/>
      <c r="C8" s="267"/>
      <c r="D8" s="517"/>
      <c r="E8" s="345"/>
      <c r="F8" s="518"/>
    </row>
    <row r="9" spans="1:8" ht="28.9" customHeight="1">
      <c r="A9" s="519" t="s">
        <v>13</v>
      </c>
      <c r="B9" s="520" t="s">
        <v>72</v>
      </c>
      <c r="C9" s="521" t="s">
        <v>185</v>
      </c>
      <c r="D9" s="522">
        <f>D14</f>
        <v>420000</v>
      </c>
      <c r="E9" s="522">
        <f>E14</f>
        <v>420000</v>
      </c>
      <c r="F9" s="523">
        <f>F14</f>
        <v>400000</v>
      </c>
      <c r="G9" s="817"/>
    </row>
    <row r="10" spans="1:8" ht="33" customHeight="1">
      <c r="A10" s="328" t="s">
        <v>317</v>
      </c>
      <c r="B10" s="524" t="s">
        <v>346</v>
      </c>
      <c r="C10" s="525" t="s">
        <v>318</v>
      </c>
      <c r="D10" s="331">
        <f>D9</f>
        <v>420000</v>
      </c>
      <c r="E10" s="331">
        <f>E9</f>
        <v>420000</v>
      </c>
      <c r="F10" s="333">
        <f>F9</f>
        <v>400000</v>
      </c>
      <c r="G10" s="817"/>
    </row>
    <row r="11" spans="1:8" ht="19.5" customHeight="1">
      <c r="A11" s="328" t="s">
        <v>415</v>
      </c>
      <c r="B11" s="524" t="s">
        <v>22</v>
      </c>
      <c r="C11" s="525" t="s">
        <v>402</v>
      </c>
      <c r="D11" s="331">
        <v>60000</v>
      </c>
      <c r="E11" s="331">
        <v>44000</v>
      </c>
      <c r="F11" s="333">
        <v>20000</v>
      </c>
      <c r="G11" s="817"/>
    </row>
    <row r="12" spans="1:8" ht="18.75" customHeight="1">
      <c r="A12" s="328"/>
      <c r="B12" s="524" t="s">
        <v>413</v>
      </c>
      <c r="C12" s="525" t="s">
        <v>431</v>
      </c>
      <c r="D12" s="331">
        <v>360000</v>
      </c>
      <c r="E12" s="331">
        <v>376000</v>
      </c>
      <c r="F12" s="333">
        <v>380000</v>
      </c>
      <c r="G12" s="817"/>
    </row>
    <row r="13" spans="1:8">
      <c r="A13" s="526"/>
      <c r="B13" s="302"/>
      <c r="C13" s="267"/>
      <c r="D13" s="517"/>
      <c r="E13" s="527"/>
      <c r="F13" s="518"/>
      <c r="G13" s="817"/>
    </row>
    <row r="14" spans="1:8">
      <c r="A14" s="526"/>
      <c r="B14" s="528">
        <v>32</v>
      </c>
      <c r="C14" s="529" t="s">
        <v>15</v>
      </c>
      <c r="D14" s="517">
        <v>420000</v>
      </c>
      <c r="E14" s="517">
        <v>420000</v>
      </c>
      <c r="F14" s="518">
        <v>400000</v>
      </c>
      <c r="G14" s="817"/>
    </row>
    <row r="15" spans="1:8">
      <c r="A15" s="530"/>
      <c r="B15" s="302"/>
      <c r="C15" s="267"/>
      <c r="D15" s="517"/>
      <c r="E15" s="303"/>
      <c r="F15" s="518"/>
    </row>
    <row r="16" spans="1:8" ht="28.15" customHeight="1">
      <c r="A16" s="531" t="s">
        <v>13</v>
      </c>
      <c r="B16" s="520" t="s">
        <v>204</v>
      </c>
      <c r="C16" s="532" t="s">
        <v>66</v>
      </c>
      <c r="D16" s="522">
        <f>D22</f>
        <v>530000</v>
      </c>
      <c r="E16" s="522">
        <f>E22</f>
        <v>530000</v>
      </c>
      <c r="F16" s="523">
        <f>F22</f>
        <v>530000</v>
      </c>
    </row>
    <row r="17" spans="1:7" ht="33" customHeight="1">
      <c r="A17" s="337" t="s">
        <v>317</v>
      </c>
      <c r="B17" s="524" t="s">
        <v>347</v>
      </c>
      <c r="C17" s="330" t="s">
        <v>319</v>
      </c>
      <c r="D17" s="331">
        <f>D16</f>
        <v>530000</v>
      </c>
      <c r="E17" s="331">
        <f>E16</f>
        <v>530000</v>
      </c>
      <c r="F17" s="333">
        <f>F16</f>
        <v>530000</v>
      </c>
    </row>
    <row r="18" spans="1:7" ht="22.5" customHeight="1">
      <c r="A18" s="337" t="s">
        <v>415</v>
      </c>
      <c r="B18" s="524" t="s">
        <v>22</v>
      </c>
      <c r="C18" s="330" t="s">
        <v>402</v>
      </c>
      <c r="D18" s="331">
        <v>35000</v>
      </c>
      <c r="E18" s="331">
        <v>15000</v>
      </c>
      <c r="F18" s="333">
        <v>34000</v>
      </c>
      <c r="G18" s="817"/>
    </row>
    <row r="19" spans="1:7" ht="15.75" customHeight="1">
      <c r="A19" s="410"/>
      <c r="B19" s="533" t="s">
        <v>413</v>
      </c>
      <c r="C19" s="143" t="s">
        <v>431</v>
      </c>
      <c r="D19" s="139">
        <v>480000</v>
      </c>
      <c r="E19" s="139">
        <v>515000</v>
      </c>
      <c r="F19" s="534">
        <v>496000</v>
      </c>
      <c r="G19" s="817"/>
    </row>
    <row r="20" spans="1:7" ht="15.75" customHeight="1">
      <c r="A20" s="410"/>
      <c r="B20" s="533" t="s">
        <v>409</v>
      </c>
      <c r="C20" s="143" t="s">
        <v>407</v>
      </c>
      <c r="D20" s="139">
        <v>15000</v>
      </c>
      <c r="E20" s="139">
        <v>0</v>
      </c>
      <c r="F20" s="534">
        <v>0</v>
      </c>
      <c r="G20" s="817"/>
    </row>
    <row r="21" spans="1:7">
      <c r="A21" s="530"/>
      <c r="B21" s="302"/>
      <c r="C21" s="267"/>
      <c r="D21" s="535"/>
      <c r="E21" s="303"/>
      <c r="F21" s="536"/>
      <c r="G21" s="817"/>
    </row>
    <row r="22" spans="1:7">
      <c r="A22" s="530"/>
      <c r="B22" s="528">
        <v>32</v>
      </c>
      <c r="C22" s="529" t="s">
        <v>15</v>
      </c>
      <c r="D22" s="517">
        <v>530000</v>
      </c>
      <c r="E22" s="517">
        <v>530000</v>
      </c>
      <c r="F22" s="518">
        <v>530000</v>
      </c>
    </row>
    <row r="23" spans="1:7">
      <c r="A23" s="530"/>
      <c r="B23" s="302"/>
      <c r="C23" s="267"/>
      <c r="D23" s="517"/>
      <c r="E23" s="303"/>
      <c r="F23" s="518"/>
    </row>
    <row r="24" spans="1:7" ht="28.15" customHeight="1">
      <c r="A24" s="537" t="s">
        <v>13</v>
      </c>
      <c r="B24" s="520" t="s">
        <v>225</v>
      </c>
      <c r="C24" s="532" t="s">
        <v>68</v>
      </c>
      <c r="D24" s="522">
        <f>D28</f>
        <v>35000</v>
      </c>
      <c r="E24" s="522">
        <f>E28</f>
        <v>35000</v>
      </c>
      <c r="F24" s="523">
        <f>F28</f>
        <v>35000</v>
      </c>
    </row>
    <row r="25" spans="1:7" ht="32.25" customHeight="1">
      <c r="A25" s="337" t="s">
        <v>317</v>
      </c>
      <c r="B25" s="524" t="s">
        <v>348</v>
      </c>
      <c r="C25" s="330" t="s">
        <v>320</v>
      </c>
      <c r="D25" s="331">
        <f>D24</f>
        <v>35000</v>
      </c>
      <c r="E25" s="331">
        <f>E24</f>
        <v>35000</v>
      </c>
      <c r="F25" s="333">
        <f>F24</f>
        <v>35000</v>
      </c>
    </row>
    <row r="26" spans="1:7" ht="18.75" customHeight="1">
      <c r="A26" s="337" t="s">
        <v>415</v>
      </c>
      <c r="B26" s="524" t="s">
        <v>413</v>
      </c>
      <c r="C26" s="330" t="s">
        <v>431</v>
      </c>
      <c r="D26" s="331">
        <f>D24</f>
        <v>35000</v>
      </c>
      <c r="E26" s="331">
        <f>E24</f>
        <v>35000</v>
      </c>
      <c r="F26" s="333">
        <f>F24</f>
        <v>35000</v>
      </c>
    </row>
    <row r="27" spans="1:7">
      <c r="A27" s="530"/>
      <c r="B27" s="302"/>
      <c r="C27" s="267"/>
      <c r="D27" s="517"/>
      <c r="E27" s="303"/>
      <c r="F27" s="518"/>
    </row>
    <row r="28" spans="1:7">
      <c r="A28" s="538"/>
      <c r="B28" s="528">
        <v>32</v>
      </c>
      <c r="C28" s="529" t="s">
        <v>15</v>
      </c>
      <c r="D28" s="517">
        <v>35000</v>
      </c>
      <c r="E28" s="517">
        <v>35000</v>
      </c>
      <c r="F28" s="518">
        <v>35000</v>
      </c>
    </row>
    <row r="29" spans="1:7">
      <c r="A29" s="530"/>
      <c r="B29" s="302"/>
      <c r="C29" s="267"/>
      <c r="D29" s="517"/>
      <c r="E29" s="303"/>
      <c r="F29" s="518"/>
    </row>
    <row r="30" spans="1:7" ht="24.75" customHeight="1">
      <c r="A30" s="531" t="s">
        <v>13</v>
      </c>
      <c r="B30" s="520" t="s">
        <v>252</v>
      </c>
      <c r="C30" s="532" t="s">
        <v>186</v>
      </c>
      <c r="D30" s="522">
        <f>D34</f>
        <v>128000</v>
      </c>
      <c r="E30" s="522">
        <v>132000</v>
      </c>
      <c r="F30" s="523">
        <f>F34</f>
        <v>140000</v>
      </c>
    </row>
    <row r="31" spans="1:7" ht="33.75" customHeight="1">
      <c r="A31" s="337" t="s">
        <v>317</v>
      </c>
      <c r="B31" s="524" t="s">
        <v>349</v>
      </c>
      <c r="C31" s="330" t="s">
        <v>321</v>
      </c>
      <c r="D31" s="331">
        <f>D30</f>
        <v>128000</v>
      </c>
      <c r="E31" s="331">
        <f>E30</f>
        <v>132000</v>
      </c>
      <c r="F31" s="333">
        <f>F30</f>
        <v>140000</v>
      </c>
    </row>
    <row r="32" spans="1:7" ht="21" customHeight="1">
      <c r="A32" s="337" t="s">
        <v>415</v>
      </c>
      <c r="B32" s="524" t="s">
        <v>413</v>
      </c>
      <c r="C32" s="330" t="s">
        <v>431</v>
      </c>
      <c r="D32" s="331">
        <v>128000</v>
      </c>
      <c r="E32" s="331">
        <f>E30</f>
        <v>132000</v>
      </c>
      <c r="F32" s="333">
        <f>F30</f>
        <v>140000</v>
      </c>
    </row>
    <row r="33" spans="1:6">
      <c r="A33" s="530"/>
      <c r="B33" s="302"/>
      <c r="C33" s="267"/>
      <c r="D33" s="517"/>
      <c r="E33" s="303"/>
      <c r="F33" s="518"/>
    </row>
    <row r="34" spans="1:6">
      <c r="A34" s="530"/>
      <c r="B34" s="528">
        <v>32</v>
      </c>
      <c r="C34" s="45" t="s">
        <v>15</v>
      </c>
      <c r="D34" s="517">
        <v>128000</v>
      </c>
      <c r="E34" s="517">
        <v>132000</v>
      </c>
      <c r="F34" s="518">
        <v>140000</v>
      </c>
    </row>
    <row r="35" spans="1:6">
      <c r="A35" s="530"/>
      <c r="B35" s="539"/>
      <c r="C35" s="351"/>
      <c r="D35" s="517"/>
      <c r="E35" s="303"/>
      <c r="F35" s="518"/>
    </row>
    <row r="36" spans="1:6" ht="23.25" customHeight="1">
      <c r="A36" s="531" t="s">
        <v>13</v>
      </c>
      <c r="B36" s="520" t="s">
        <v>253</v>
      </c>
      <c r="C36" s="532" t="s">
        <v>187</v>
      </c>
      <c r="D36" s="522">
        <f>D40</f>
        <v>97000</v>
      </c>
      <c r="E36" s="522">
        <f>E40</f>
        <v>97000</v>
      </c>
      <c r="F36" s="523">
        <f>F40</f>
        <v>100000</v>
      </c>
    </row>
    <row r="37" spans="1:6" ht="31.5">
      <c r="A37" s="337" t="s">
        <v>317</v>
      </c>
      <c r="B37" s="524" t="s">
        <v>349</v>
      </c>
      <c r="C37" s="330" t="s">
        <v>321</v>
      </c>
      <c r="D37" s="331">
        <f>D36</f>
        <v>97000</v>
      </c>
      <c r="E37" s="331">
        <f>E36</f>
        <v>97000</v>
      </c>
      <c r="F37" s="333">
        <f>F36</f>
        <v>100000</v>
      </c>
    </row>
    <row r="38" spans="1:6" ht="19.5" customHeight="1">
      <c r="A38" s="337" t="s">
        <v>415</v>
      </c>
      <c r="B38" s="524" t="s">
        <v>413</v>
      </c>
      <c r="C38" s="330" t="s">
        <v>431</v>
      </c>
      <c r="D38" s="331">
        <f>D36</f>
        <v>97000</v>
      </c>
      <c r="E38" s="331">
        <f>E36</f>
        <v>97000</v>
      </c>
      <c r="F38" s="333">
        <f>F36</f>
        <v>100000</v>
      </c>
    </row>
    <row r="39" spans="1:6">
      <c r="A39" s="530"/>
      <c r="B39" s="539"/>
      <c r="C39" s="351"/>
      <c r="D39" s="517"/>
      <c r="E39" s="303"/>
      <c r="F39" s="518"/>
    </row>
    <row r="40" spans="1:6">
      <c r="A40" s="530"/>
      <c r="B40" s="528">
        <v>32</v>
      </c>
      <c r="C40" s="45" t="s">
        <v>15</v>
      </c>
      <c r="D40" s="46">
        <v>97000</v>
      </c>
      <c r="E40" s="46">
        <v>97000</v>
      </c>
      <c r="F40" s="95">
        <v>100000</v>
      </c>
    </row>
    <row r="41" spans="1:6">
      <c r="A41" s="530"/>
      <c r="B41" s="539"/>
      <c r="C41" s="351"/>
      <c r="D41" s="517"/>
      <c r="E41" s="303"/>
      <c r="F41" s="518"/>
    </row>
    <row r="42" spans="1:6" ht="31.5" customHeight="1">
      <c r="A42" s="540" t="s">
        <v>195</v>
      </c>
      <c r="B42" s="541" t="s">
        <v>254</v>
      </c>
      <c r="C42" s="542" t="s">
        <v>205</v>
      </c>
      <c r="D42" s="543">
        <f>D46</f>
        <v>25000</v>
      </c>
      <c r="E42" s="543">
        <f>E46</f>
        <v>25000</v>
      </c>
      <c r="F42" s="544">
        <f>F46</f>
        <v>25000</v>
      </c>
    </row>
    <row r="43" spans="1:6" ht="30" customHeight="1">
      <c r="A43" s="337" t="s">
        <v>317</v>
      </c>
      <c r="B43" s="524" t="s">
        <v>347</v>
      </c>
      <c r="C43" s="545" t="s">
        <v>319</v>
      </c>
      <c r="D43" s="407">
        <f>D42</f>
        <v>25000</v>
      </c>
      <c r="E43" s="407">
        <f>E42</f>
        <v>25000</v>
      </c>
      <c r="F43" s="546">
        <f>F42</f>
        <v>25000</v>
      </c>
    </row>
    <row r="44" spans="1:6" ht="21.75" customHeight="1">
      <c r="A44" s="337" t="s">
        <v>415</v>
      </c>
      <c r="B44" s="524" t="s">
        <v>413</v>
      </c>
      <c r="C44" s="545" t="s">
        <v>431</v>
      </c>
      <c r="D44" s="407">
        <f>D42</f>
        <v>25000</v>
      </c>
      <c r="E44" s="407">
        <f>E42</f>
        <v>25000</v>
      </c>
      <c r="F44" s="546">
        <f>F42</f>
        <v>25000</v>
      </c>
    </row>
    <row r="45" spans="1:6">
      <c r="A45" s="530"/>
      <c r="B45" s="539"/>
      <c r="C45" s="351"/>
      <c r="D45" s="56"/>
      <c r="E45" s="39"/>
      <c r="F45" s="547"/>
    </row>
    <row r="46" spans="1:6">
      <c r="A46" s="538"/>
      <c r="B46" s="528">
        <v>32</v>
      </c>
      <c r="C46" s="45" t="s">
        <v>15</v>
      </c>
      <c r="D46" s="46">
        <v>25000</v>
      </c>
      <c r="E46" s="46">
        <v>25000</v>
      </c>
      <c r="F46" s="95">
        <v>25000</v>
      </c>
    </row>
    <row r="47" spans="1:6">
      <c r="A47" s="530"/>
      <c r="B47" s="539"/>
      <c r="C47" s="351"/>
      <c r="D47" s="56"/>
      <c r="E47" s="39"/>
      <c r="F47" s="547"/>
    </row>
    <row r="48" spans="1:6" ht="31.5" customHeight="1">
      <c r="A48" s="540" t="s">
        <v>13</v>
      </c>
      <c r="B48" s="541" t="s">
        <v>255</v>
      </c>
      <c r="C48" s="542" t="s">
        <v>196</v>
      </c>
      <c r="D48" s="543">
        <f>D52</f>
        <v>20000</v>
      </c>
      <c r="E48" s="543">
        <f>E52</f>
        <v>20000</v>
      </c>
      <c r="F48" s="544">
        <f>F52</f>
        <v>20000</v>
      </c>
    </row>
    <row r="49" spans="1:6" ht="33.75" customHeight="1">
      <c r="A49" s="337" t="s">
        <v>317</v>
      </c>
      <c r="B49" s="524" t="s">
        <v>350</v>
      </c>
      <c r="C49" s="330" t="s">
        <v>322</v>
      </c>
      <c r="D49" s="331">
        <f>D48</f>
        <v>20000</v>
      </c>
      <c r="E49" s="331">
        <f>E48</f>
        <v>20000</v>
      </c>
      <c r="F49" s="333">
        <f>F48</f>
        <v>20000</v>
      </c>
    </row>
    <row r="50" spans="1:6" ht="20.25" customHeight="1">
      <c r="A50" s="337" t="s">
        <v>415</v>
      </c>
      <c r="B50" s="524" t="s">
        <v>413</v>
      </c>
      <c r="C50" s="330" t="s">
        <v>431</v>
      </c>
      <c r="D50" s="331">
        <f>D48</f>
        <v>20000</v>
      </c>
      <c r="E50" s="331">
        <f>E48</f>
        <v>20000</v>
      </c>
      <c r="F50" s="333">
        <f>F48</f>
        <v>20000</v>
      </c>
    </row>
    <row r="51" spans="1:6">
      <c r="A51" s="530"/>
      <c r="B51" s="539"/>
      <c r="C51" s="351"/>
      <c r="D51" s="56"/>
      <c r="E51" s="39"/>
      <c r="F51" s="547"/>
    </row>
    <row r="52" spans="1:6">
      <c r="A52" s="538"/>
      <c r="B52" s="528">
        <v>32</v>
      </c>
      <c r="C52" s="45" t="s">
        <v>15</v>
      </c>
      <c r="D52" s="46">
        <v>20000</v>
      </c>
      <c r="E52" s="46">
        <v>20000</v>
      </c>
      <c r="F52" s="95">
        <v>20000</v>
      </c>
    </row>
    <row r="53" spans="1:6">
      <c r="A53" s="530"/>
      <c r="B53" s="539"/>
      <c r="C53" s="351"/>
      <c r="D53" s="56"/>
      <c r="E53" s="39"/>
      <c r="F53" s="547"/>
    </row>
    <row r="54" spans="1:6" ht="21" customHeight="1">
      <c r="A54" s="540" t="s">
        <v>13</v>
      </c>
      <c r="B54" s="541" t="s">
        <v>256</v>
      </c>
      <c r="C54" s="542" t="s">
        <v>197</v>
      </c>
      <c r="D54" s="543">
        <f>D58</f>
        <v>27000</v>
      </c>
      <c r="E54" s="543">
        <f>E58</f>
        <v>27000</v>
      </c>
      <c r="F54" s="544">
        <f>F58</f>
        <v>30000</v>
      </c>
    </row>
    <row r="55" spans="1:6" ht="35.25" customHeight="1">
      <c r="A55" s="337" t="s">
        <v>317</v>
      </c>
      <c r="B55" s="524" t="s">
        <v>351</v>
      </c>
      <c r="C55" s="330" t="s">
        <v>323</v>
      </c>
      <c r="D55" s="331">
        <f>D54</f>
        <v>27000</v>
      </c>
      <c r="E55" s="331">
        <f>E54</f>
        <v>27000</v>
      </c>
      <c r="F55" s="333">
        <f>F54</f>
        <v>30000</v>
      </c>
    </row>
    <row r="56" spans="1:6" ht="21.75" customHeight="1">
      <c r="A56" s="337" t="s">
        <v>415</v>
      </c>
      <c r="B56" s="524" t="s">
        <v>413</v>
      </c>
      <c r="C56" s="330" t="s">
        <v>431</v>
      </c>
      <c r="D56" s="331">
        <f>D54</f>
        <v>27000</v>
      </c>
      <c r="E56" s="331">
        <f>E54</f>
        <v>27000</v>
      </c>
      <c r="F56" s="333">
        <f>F54</f>
        <v>30000</v>
      </c>
    </row>
    <row r="57" spans="1:6">
      <c r="A57" s="97"/>
      <c r="B57" s="539"/>
      <c r="C57" s="351"/>
      <c r="D57" s="56"/>
      <c r="E57" s="39"/>
      <c r="F57" s="547"/>
    </row>
    <row r="58" spans="1:6">
      <c r="A58" s="538"/>
      <c r="B58" s="528">
        <v>32</v>
      </c>
      <c r="C58" s="45" t="s">
        <v>15</v>
      </c>
      <c r="D58" s="46">
        <v>27000</v>
      </c>
      <c r="E58" s="46">
        <v>27000</v>
      </c>
      <c r="F58" s="95">
        <v>30000</v>
      </c>
    </row>
    <row r="59" spans="1:6">
      <c r="A59" s="530"/>
      <c r="B59" s="539"/>
      <c r="C59" s="351"/>
      <c r="D59" s="56"/>
      <c r="E59" s="39"/>
      <c r="F59" s="547"/>
    </row>
    <row r="60" spans="1:6" ht="20.25" customHeight="1">
      <c r="A60" s="540" t="s">
        <v>13</v>
      </c>
      <c r="B60" s="541" t="s">
        <v>257</v>
      </c>
      <c r="C60" s="542" t="s">
        <v>198</v>
      </c>
      <c r="D60" s="543">
        <f>D64</f>
        <v>32000</v>
      </c>
      <c r="E60" s="543">
        <f>E64</f>
        <v>32000</v>
      </c>
      <c r="F60" s="544">
        <f>F64</f>
        <v>32000</v>
      </c>
    </row>
    <row r="61" spans="1:6" ht="33" customHeight="1">
      <c r="A61" s="337" t="s">
        <v>317</v>
      </c>
      <c r="B61" s="524" t="s">
        <v>351</v>
      </c>
      <c r="C61" s="330" t="s">
        <v>323</v>
      </c>
      <c r="D61" s="331">
        <f>D60</f>
        <v>32000</v>
      </c>
      <c r="E61" s="331">
        <f>E60</f>
        <v>32000</v>
      </c>
      <c r="F61" s="333">
        <f>F60</f>
        <v>32000</v>
      </c>
    </row>
    <row r="62" spans="1:6" ht="19.5" customHeight="1">
      <c r="A62" s="337" t="s">
        <v>415</v>
      </c>
      <c r="B62" s="524" t="s">
        <v>413</v>
      </c>
      <c r="C62" s="330" t="s">
        <v>431</v>
      </c>
      <c r="D62" s="331">
        <f>D60</f>
        <v>32000</v>
      </c>
      <c r="E62" s="331">
        <f>E60</f>
        <v>32000</v>
      </c>
      <c r="F62" s="333">
        <f>F60</f>
        <v>32000</v>
      </c>
    </row>
    <row r="63" spans="1:6">
      <c r="A63" s="530"/>
      <c r="B63" s="539"/>
      <c r="C63" s="351"/>
      <c r="D63" s="56"/>
      <c r="E63" s="39"/>
      <c r="F63" s="547"/>
    </row>
    <row r="64" spans="1:6">
      <c r="A64" s="538"/>
      <c r="B64" s="528">
        <v>32</v>
      </c>
      <c r="C64" s="45" t="s">
        <v>15</v>
      </c>
      <c r="D64" s="46">
        <v>32000</v>
      </c>
      <c r="E64" s="46">
        <v>32000</v>
      </c>
      <c r="F64" s="95">
        <v>32000</v>
      </c>
    </row>
    <row r="65" spans="1:7">
      <c r="A65" s="530"/>
      <c r="B65" s="539"/>
      <c r="C65" s="351"/>
      <c r="D65" s="56"/>
      <c r="E65" s="39"/>
      <c r="F65" s="547"/>
    </row>
    <row r="66" spans="1:7" ht="20.25" customHeight="1">
      <c r="A66" s="531" t="s">
        <v>13</v>
      </c>
      <c r="B66" s="520" t="s">
        <v>258</v>
      </c>
      <c r="C66" s="532" t="s">
        <v>70</v>
      </c>
      <c r="D66" s="548">
        <f>D70</f>
        <v>47000</v>
      </c>
      <c r="E66" s="522">
        <f>E70</f>
        <v>47000</v>
      </c>
      <c r="F66" s="549">
        <f>F70</f>
        <v>53000</v>
      </c>
    </row>
    <row r="67" spans="1:7" ht="36.75" customHeight="1">
      <c r="A67" s="337" t="s">
        <v>317</v>
      </c>
      <c r="B67" s="524" t="s">
        <v>350</v>
      </c>
      <c r="C67" s="330" t="s">
        <v>322</v>
      </c>
      <c r="D67" s="331">
        <f>D66</f>
        <v>47000</v>
      </c>
      <c r="E67" s="331">
        <f>E66</f>
        <v>47000</v>
      </c>
      <c r="F67" s="333">
        <f>F66</f>
        <v>53000</v>
      </c>
    </row>
    <row r="68" spans="1:7" ht="27.75" customHeight="1">
      <c r="A68" s="337" t="s">
        <v>415</v>
      </c>
      <c r="B68" s="524" t="s">
        <v>413</v>
      </c>
      <c r="C68" s="330" t="s">
        <v>431</v>
      </c>
      <c r="D68" s="331">
        <f>D66</f>
        <v>47000</v>
      </c>
      <c r="E68" s="331">
        <f>E66</f>
        <v>47000</v>
      </c>
      <c r="F68" s="333">
        <f>F66</f>
        <v>53000</v>
      </c>
    </row>
    <row r="69" spans="1:7">
      <c r="A69" s="530"/>
      <c r="B69" s="539"/>
      <c r="C69" s="351"/>
      <c r="D69" s="517"/>
      <c r="E69" s="303"/>
      <c r="F69" s="518"/>
    </row>
    <row r="70" spans="1:7">
      <c r="A70" s="538"/>
      <c r="B70" s="528">
        <v>32</v>
      </c>
      <c r="C70" s="45" t="s">
        <v>15</v>
      </c>
      <c r="D70" s="46">
        <v>47000</v>
      </c>
      <c r="E70" s="46">
        <v>47000</v>
      </c>
      <c r="F70" s="95">
        <v>53000</v>
      </c>
    </row>
    <row r="71" spans="1:7">
      <c r="A71" s="530"/>
      <c r="B71" s="539"/>
      <c r="C71" s="351"/>
      <c r="D71" s="56"/>
      <c r="E71" s="39"/>
      <c r="F71" s="547"/>
    </row>
    <row r="72" spans="1:7" ht="51.75" customHeight="1">
      <c r="A72" s="83" t="s">
        <v>57</v>
      </c>
      <c r="B72" s="74">
        <v>1011</v>
      </c>
      <c r="C72" s="75" t="s">
        <v>71</v>
      </c>
      <c r="D72" s="76">
        <f>D74+D80+D86+D95+D101</f>
        <v>360000</v>
      </c>
      <c r="E72" s="76">
        <f>E74+E80+E86+E95+E101</f>
        <v>800000</v>
      </c>
      <c r="F72" s="80">
        <f>F74+F80+F86+F95+F101</f>
        <v>610000</v>
      </c>
      <c r="G72" s="817"/>
    </row>
    <row r="73" spans="1:7">
      <c r="A73" s="530"/>
      <c r="B73" s="550"/>
      <c r="C73" s="551"/>
      <c r="D73" s="517"/>
      <c r="E73" s="303"/>
      <c r="F73" s="518"/>
    </row>
    <row r="74" spans="1:7" ht="39" customHeight="1">
      <c r="A74" s="531" t="s">
        <v>13</v>
      </c>
      <c r="B74" s="520" t="s">
        <v>259</v>
      </c>
      <c r="C74" s="532" t="s">
        <v>146</v>
      </c>
      <c r="D74" s="522">
        <f>D78</f>
        <v>100000</v>
      </c>
      <c r="E74" s="522">
        <f>E78</f>
        <v>100000</v>
      </c>
      <c r="F74" s="523">
        <f>F78</f>
        <v>100000</v>
      </c>
    </row>
    <row r="75" spans="1:7" ht="39" customHeight="1">
      <c r="A75" s="337" t="s">
        <v>317</v>
      </c>
      <c r="B75" s="524" t="s">
        <v>352</v>
      </c>
      <c r="C75" s="330" t="s">
        <v>324</v>
      </c>
      <c r="D75" s="331">
        <f>D74</f>
        <v>100000</v>
      </c>
      <c r="E75" s="331">
        <f>E74</f>
        <v>100000</v>
      </c>
      <c r="F75" s="333">
        <f>F74</f>
        <v>100000</v>
      </c>
    </row>
    <row r="76" spans="1:7" ht="23.25" customHeight="1">
      <c r="A76" s="337" t="s">
        <v>415</v>
      </c>
      <c r="B76" s="524" t="s">
        <v>22</v>
      </c>
      <c r="C76" s="330" t="s">
        <v>402</v>
      </c>
      <c r="D76" s="331">
        <f>D74</f>
        <v>100000</v>
      </c>
      <c r="E76" s="331">
        <f>E74</f>
        <v>100000</v>
      </c>
      <c r="F76" s="333">
        <f>F74</f>
        <v>100000</v>
      </c>
    </row>
    <row r="77" spans="1:7">
      <c r="A77" s="530"/>
      <c r="B77" s="550"/>
      <c r="C77" s="551"/>
      <c r="D77" s="517"/>
      <c r="E77" s="303"/>
      <c r="F77" s="518"/>
    </row>
    <row r="78" spans="1:7">
      <c r="A78" s="530"/>
      <c r="B78" s="528">
        <v>32</v>
      </c>
      <c r="C78" s="45" t="s">
        <v>15</v>
      </c>
      <c r="D78" s="46">
        <v>100000</v>
      </c>
      <c r="E78" s="46">
        <v>100000</v>
      </c>
      <c r="F78" s="95">
        <v>100000</v>
      </c>
    </row>
    <row r="79" spans="1:7">
      <c r="A79" s="530"/>
      <c r="B79" s="528"/>
      <c r="C79" s="45"/>
      <c r="D79" s="46"/>
      <c r="E79" s="46"/>
      <c r="F79" s="95"/>
    </row>
    <row r="80" spans="1:7" ht="33" customHeight="1">
      <c r="A80" s="540" t="s">
        <v>13</v>
      </c>
      <c r="B80" s="541" t="s">
        <v>260</v>
      </c>
      <c r="C80" s="542" t="s">
        <v>210</v>
      </c>
      <c r="D80" s="543">
        <f>D84</f>
        <v>140000</v>
      </c>
      <c r="E80" s="543">
        <f>E84</f>
        <v>140000</v>
      </c>
      <c r="F80" s="544">
        <f>F84</f>
        <v>100000</v>
      </c>
    </row>
    <row r="81" spans="1:6" ht="35.25" customHeight="1">
      <c r="A81" s="337" t="s">
        <v>317</v>
      </c>
      <c r="B81" s="524" t="s">
        <v>349</v>
      </c>
      <c r="C81" s="330" t="s">
        <v>321</v>
      </c>
      <c r="D81" s="331">
        <f>D80</f>
        <v>140000</v>
      </c>
      <c r="E81" s="331">
        <f>E80</f>
        <v>140000</v>
      </c>
      <c r="F81" s="333">
        <f>F80</f>
        <v>100000</v>
      </c>
    </row>
    <row r="82" spans="1:6" ht="21" customHeight="1">
      <c r="A82" s="337" t="s">
        <v>415</v>
      </c>
      <c r="B82" s="524" t="s">
        <v>22</v>
      </c>
      <c r="C82" s="330" t="s">
        <v>402</v>
      </c>
      <c r="D82" s="331">
        <f>D80</f>
        <v>140000</v>
      </c>
      <c r="E82" s="331">
        <f>E80</f>
        <v>140000</v>
      </c>
      <c r="F82" s="333">
        <f>F80</f>
        <v>100000</v>
      </c>
    </row>
    <row r="83" spans="1:6">
      <c r="A83" s="530"/>
      <c r="B83" s="539"/>
      <c r="C83" s="351"/>
      <c r="D83" s="39"/>
      <c r="E83" s="39"/>
      <c r="F83" s="100"/>
    </row>
    <row r="84" spans="1:6">
      <c r="A84" s="538"/>
      <c r="B84" s="528">
        <v>38</v>
      </c>
      <c r="C84" s="45" t="s">
        <v>32</v>
      </c>
      <c r="D84" s="46">
        <v>140000</v>
      </c>
      <c r="E84" s="46">
        <v>140000</v>
      </c>
      <c r="F84" s="95">
        <v>100000</v>
      </c>
    </row>
    <row r="85" spans="1:6">
      <c r="A85" s="530"/>
      <c r="B85" s="539"/>
      <c r="C85" s="351"/>
      <c r="D85" s="39"/>
      <c r="E85" s="39"/>
      <c r="F85" s="100"/>
    </row>
    <row r="86" spans="1:6" ht="31.5" customHeight="1">
      <c r="A86" s="552" t="s">
        <v>20</v>
      </c>
      <c r="B86" s="553" t="s">
        <v>75</v>
      </c>
      <c r="C86" s="554" t="s">
        <v>73</v>
      </c>
      <c r="D86" s="555">
        <f>D91+D93</f>
        <v>10000</v>
      </c>
      <c r="E86" s="556">
        <f>E91+E93</f>
        <v>400000</v>
      </c>
      <c r="F86" s="557">
        <f>F91+F93</f>
        <v>400000</v>
      </c>
    </row>
    <row r="87" spans="1:6" ht="33.75" customHeight="1">
      <c r="A87" s="328" t="s">
        <v>317</v>
      </c>
      <c r="B87" s="329" t="s">
        <v>346</v>
      </c>
      <c r="C87" s="330" t="s">
        <v>318</v>
      </c>
      <c r="D87" s="404">
        <f>D86</f>
        <v>10000</v>
      </c>
      <c r="E87" s="558">
        <f>E86</f>
        <v>400000</v>
      </c>
      <c r="F87" s="559">
        <f>F86</f>
        <v>400000</v>
      </c>
    </row>
    <row r="88" spans="1:6" ht="24" customHeight="1">
      <c r="A88" s="328" t="s">
        <v>417</v>
      </c>
      <c r="B88" s="329" t="s">
        <v>22</v>
      </c>
      <c r="C88" s="330" t="s">
        <v>402</v>
      </c>
      <c r="D88" s="404">
        <v>10000</v>
      </c>
      <c r="E88" s="558">
        <v>0</v>
      </c>
      <c r="F88" s="559">
        <v>0</v>
      </c>
    </row>
    <row r="89" spans="1:6" ht="18.75" customHeight="1">
      <c r="A89" s="328"/>
      <c r="B89" s="329" t="s">
        <v>514</v>
      </c>
      <c r="C89" s="330" t="s">
        <v>510</v>
      </c>
      <c r="D89" s="404">
        <v>0</v>
      </c>
      <c r="E89" s="558">
        <v>400000</v>
      </c>
      <c r="F89" s="559">
        <v>400000</v>
      </c>
    </row>
    <row r="90" spans="1:6">
      <c r="A90" s="526"/>
      <c r="B90" s="504"/>
      <c r="D90" s="505"/>
      <c r="E90" s="303"/>
      <c r="F90" s="506"/>
    </row>
    <row r="91" spans="1:6">
      <c r="A91" s="560"/>
      <c r="B91" s="561">
        <v>34</v>
      </c>
      <c r="C91" s="562" t="s">
        <v>16</v>
      </c>
      <c r="D91" s="517">
        <v>10000</v>
      </c>
      <c r="E91" s="517">
        <v>0</v>
      </c>
      <c r="F91" s="518">
        <v>0</v>
      </c>
    </row>
    <row r="92" spans="1:6">
      <c r="A92" s="560"/>
      <c r="B92" s="561"/>
      <c r="C92" s="562"/>
      <c r="D92" s="517"/>
      <c r="E92" s="517"/>
      <c r="F92" s="518"/>
    </row>
    <row r="93" spans="1:6" ht="32.25">
      <c r="A93" s="560"/>
      <c r="B93" s="561">
        <v>42</v>
      </c>
      <c r="C93" s="562" t="s">
        <v>79</v>
      </c>
      <c r="D93" s="517">
        <v>0</v>
      </c>
      <c r="E93" s="517">
        <v>400000</v>
      </c>
      <c r="F93" s="518">
        <v>400000</v>
      </c>
    </row>
    <row r="94" spans="1:6">
      <c r="A94" s="563"/>
      <c r="B94" s="339"/>
      <c r="C94" s="351"/>
      <c r="D94" s="382"/>
      <c r="E94" s="382"/>
      <c r="F94" s="383"/>
    </row>
    <row r="95" spans="1:6" ht="21" customHeight="1">
      <c r="A95" s="564" t="s">
        <v>20</v>
      </c>
      <c r="B95" s="565" t="s">
        <v>77</v>
      </c>
      <c r="C95" s="542" t="s">
        <v>515</v>
      </c>
      <c r="D95" s="566">
        <f>D99</f>
        <v>10000</v>
      </c>
      <c r="E95" s="566">
        <f>E99</f>
        <v>10000</v>
      </c>
      <c r="F95" s="567">
        <f>F99</f>
        <v>10000</v>
      </c>
    </row>
    <row r="96" spans="1:6" ht="33.75" customHeight="1">
      <c r="A96" s="328" t="s">
        <v>317</v>
      </c>
      <c r="B96" s="329" t="s">
        <v>350</v>
      </c>
      <c r="C96" s="330" t="s">
        <v>322</v>
      </c>
      <c r="D96" s="404">
        <f>D95</f>
        <v>10000</v>
      </c>
      <c r="E96" s="404">
        <f>E95</f>
        <v>10000</v>
      </c>
      <c r="F96" s="559">
        <f>F95</f>
        <v>10000</v>
      </c>
    </row>
    <row r="97" spans="1:7" ht="25.5" customHeight="1">
      <c r="A97" s="328" t="s">
        <v>415</v>
      </c>
      <c r="B97" s="329" t="s">
        <v>22</v>
      </c>
      <c r="C97" s="330" t="s">
        <v>402</v>
      </c>
      <c r="D97" s="404">
        <f>D95</f>
        <v>10000</v>
      </c>
      <c r="E97" s="404">
        <f>E95</f>
        <v>10000</v>
      </c>
      <c r="F97" s="559">
        <f>F95</f>
        <v>10000</v>
      </c>
    </row>
    <row r="98" spans="1:7">
      <c r="A98" s="334"/>
      <c r="B98" s="391"/>
      <c r="C98" s="36"/>
      <c r="D98" s="393"/>
      <c r="E98" s="393"/>
      <c r="F98" s="394"/>
    </row>
    <row r="99" spans="1:7" ht="33.75" customHeight="1">
      <c r="A99" s="334"/>
      <c r="B99" s="391">
        <v>42</v>
      </c>
      <c r="C99" s="36" t="s">
        <v>79</v>
      </c>
      <c r="D99" s="393">
        <v>10000</v>
      </c>
      <c r="E99" s="393">
        <v>10000</v>
      </c>
      <c r="F99" s="394">
        <v>10000</v>
      </c>
    </row>
    <row r="100" spans="1:7">
      <c r="A100" s="563"/>
      <c r="B100" s="339"/>
      <c r="C100" s="351"/>
      <c r="D100" s="382"/>
      <c r="E100" s="382"/>
      <c r="F100" s="383"/>
    </row>
    <row r="101" spans="1:7" ht="36.75" customHeight="1">
      <c r="A101" s="564" t="s">
        <v>20</v>
      </c>
      <c r="B101" s="568" t="s">
        <v>78</v>
      </c>
      <c r="C101" s="542" t="s">
        <v>458</v>
      </c>
      <c r="D101" s="569">
        <f>D105</f>
        <v>100000</v>
      </c>
      <c r="E101" s="569">
        <f>E105</f>
        <v>150000</v>
      </c>
      <c r="F101" s="570">
        <f>F105</f>
        <v>0</v>
      </c>
    </row>
    <row r="102" spans="1:7" ht="33" customHeight="1">
      <c r="A102" s="328" t="s">
        <v>317</v>
      </c>
      <c r="B102" s="329" t="s">
        <v>350</v>
      </c>
      <c r="C102" s="330" t="s">
        <v>322</v>
      </c>
      <c r="D102" s="404">
        <f>D101</f>
        <v>100000</v>
      </c>
      <c r="E102" s="404">
        <f>E101</f>
        <v>150000</v>
      </c>
      <c r="F102" s="559">
        <f>F101</f>
        <v>0</v>
      </c>
    </row>
    <row r="103" spans="1:7" ht="25.5" customHeight="1">
      <c r="A103" s="328" t="s">
        <v>415</v>
      </c>
      <c r="B103" s="329" t="s">
        <v>22</v>
      </c>
      <c r="C103" s="330" t="s">
        <v>402</v>
      </c>
      <c r="D103" s="404">
        <f>D101</f>
        <v>100000</v>
      </c>
      <c r="E103" s="404">
        <f>E101</f>
        <v>150000</v>
      </c>
      <c r="F103" s="559">
        <f>F101</f>
        <v>0</v>
      </c>
    </row>
    <row r="104" spans="1:7">
      <c r="A104" s="334"/>
      <c r="B104" s="391"/>
      <c r="C104" s="36"/>
      <c r="D104" s="393"/>
      <c r="E104" s="393"/>
      <c r="F104" s="394"/>
    </row>
    <row r="105" spans="1:7" ht="32.25">
      <c r="A105" s="96"/>
      <c r="B105" s="44">
        <v>42</v>
      </c>
      <c r="C105" s="45" t="s">
        <v>79</v>
      </c>
      <c r="D105" s="384">
        <v>100000</v>
      </c>
      <c r="E105" s="384">
        <v>150000</v>
      </c>
      <c r="F105" s="385">
        <v>0</v>
      </c>
    </row>
    <row r="106" spans="1:7">
      <c r="A106" s="563"/>
      <c r="B106" s="339"/>
      <c r="C106" s="351"/>
      <c r="D106" s="382"/>
      <c r="E106" s="382"/>
      <c r="F106" s="383"/>
    </row>
    <row r="107" spans="1:7" ht="23.25" customHeight="1">
      <c r="A107" s="83" t="s">
        <v>57</v>
      </c>
      <c r="B107" s="74">
        <v>1012</v>
      </c>
      <c r="C107" s="75" t="s">
        <v>74</v>
      </c>
      <c r="D107" s="76">
        <f>D109+D117+D123+D131</f>
        <v>566000</v>
      </c>
      <c r="E107" s="76">
        <f>E109+E117+E123+E131</f>
        <v>446000</v>
      </c>
      <c r="F107" s="80">
        <f>F109+F117+F123+F131</f>
        <v>1210000</v>
      </c>
      <c r="G107" s="817"/>
    </row>
    <row r="108" spans="1:7">
      <c r="A108" s="571"/>
      <c r="B108" s="550"/>
      <c r="C108" s="551"/>
      <c r="D108" s="517"/>
      <c r="E108" s="303"/>
      <c r="F108" s="518"/>
    </row>
    <row r="109" spans="1:7" ht="31.15" customHeight="1">
      <c r="A109" s="531" t="s">
        <v>20</v>
      </c>
      <c r="B109" s="520" t="s">
        <v>82</v>
      </c>
      <c r="C109" s="532" t="s">
        <v>76</v>
      </c>
      <c r="D109" s="522">
        <f>D115</f>
        <v>500000</v>
      </c>
      <c r="E109" s="543">
        <f>E115</f>
        <v>140000</v>
      </c>
      <c r="F109" s="544">
        <f>F115</f>
        <v>700000</v>
      </c>
    </row>
    <row r="110" spans="1:7" ht="36.75" customHeight="1">
      <c r="A110" s="337" t="s">
        <v>317</v>
      </c>
      <c r="B110" s="524" t="s">
        <v>349</v>
      </c>
      <c r="C110" s="330" t="s">
        <v>321</v>
      </c>
      <c r="D110" s="331">
        <f>D109</f>
        <v>500000</v>
      </c>
      <c r="E110" s="331">
        <f>E109</f>
        <v>140000</v>
      </c>
      <c r="F110" s="333">
        <f>F109</f>
        <v>700000</v>
      </c>
    </row>
    <row r="111" spans="1:7" ht="16.5" customHeight="1">
      <c r="A111" s="337" t="s">
        <v>415</v>
      </c>
      <c r="B111" s="524" t="s">
        <v>22</v>
      </c>
      <c r="C111" s="330" t="s">
        <v>402</v>
      </c>
      <c r="D111" s="331">
        <v>125000</v>
      </c>
      <c r="E111" s="331">
        <v>0</v>
      </c>
      <c r="F111" s="333">
        <v>125000</v>
      </c>
    </row>
    <row r="112" spans="1:7" ht="16.5" customHeight="1">
      <c r="A112" s="337"/>
      <c r="B112" s="524" t="s">
        <v>413</v>
      </c>
      <c r="C112" s="330" t="s">
        <v>431</v>
      </c>
      <c r="D112" s="331">
        <v>0</v>
      </c>
      <c r="E112" s="331">
        <v>35000</v>
      </c>
      <c r="F112" s="333">
        <v>50000</v>
      </c>
    </row>
    <row r="113" spans="1:6" ht="16.5" customHeight="1">
      <c r="A113" s="337"/>
      <c r="B113" s="524" t="s">
        <v>409</v>
      </c>
      <c r="C113" s="330" t="s">
        <v>407</v>
      </c>
      <c r="D113" s="331">
        <v>375000</v>
      </c>
      <c r="E113" s="331">
        <v>105000</v>
      </c>
      <c r="F113" s="333">
        <v>525000</v>
      </c>
    </row>
    <row r="114" spans="1:6">
      <c r="A114" s="530"/>
      <c r="B114" s="550"/>
      <c r="C114" s="551"/>
      <c r="D114" s="517"/>
      <c r="E114" s="437"/>
      <c r="F114" s="572"/>
    </row>
    <row r="115" spans="1:6" ht="33.75" customHeight="1">
      <c r="A115" s="573"/>
      <c r="B115" s="561">
        <v>42</v>
      </c>
      <c r="C115" s="562" t="s">
        <v>130</v>
      </c>
      <c r="D115" s="517">
        <v>500000</v>
      </c>
      <c r="E115" s="37">
        <v>140000</v>
      </c>
      <c r="F115" s="572">
        <v>700000</v>
      </c>
    </row>
    <row r="116" spans="1:6">
      <c r="A116" s="526"/>
      <c r="B116" s="504"/>
      <c r="D116" s="505"/>
      <c r="E116" s="303"/>
      <c r="F116" s="506"/>
    </row>
    <row r="117" spans="1:6" ht="17.25" customHeight="1">
      <c r="A117" s="552" t="s">
        <v>20</v>
      </c>
      <c r="B117" s="553" t="s">
        <v>83</v>
      </c>
      <c r="C117" s="554" t="s">
        <v>213</v>
      </c>
      <c r="D117" s="555">
        <f>D121</f>
        <v>6000</v>
      </c>
      <c r="E117" s="574">
        <f>E121</f>
        <v>6000</v>
      </c>
      <c r="F117" s="557">
        <f>F121</f>
        <v>10000</v>
      </c>
    </row>
    <row r="118" spans="1:6" ht="32.25" customHeight="1">
      <c r="A118" s="337" t="s">
        <v>317</v>
      </c>
      <c r="B118" s="524" t="s">
        <v>349</v>
      </c>
      <c r="C118" s="330" t="s">
        <v>321</v>
      </c>
      <c r="D118" s="331">
        <f>D117</f>
        <v>6000</v>
      </c>
      <c r="E118" s="331">
        <f>E117</f>
        <v>6000</v>
      </c>
      <c r="F118" s="333">
        <f>F117</f>
        <v>10000</v>
      </c>
    </row>
    <row r="119" spans="1:6" ht="18" customHeight="1">
      <c r="A119" s="337" t="s">
        <v>415</v>
      </c>
      <c r="B119" s="524" t="s">
        <v>409</v>
      </c>
      <c r="C119" s="330" t="s">
        <v>407</v>
      </c>
      <c r="D119" s="331">
        <f>D117</f>
        <v>6000</v>
      </c>
      <c r="E119" s="331">
        <f>E117</f>
        <v>6000</v>
      </c>
      <c r="F119" s="333">
        <f>F117</f>
        <v>10000</v>
      </c>
    </row>
    <row r="120" spans="1:6">
      <c r="A120" s="526"/>
      <c r="B120" s="504"/>
      <c r="D120" s="505"/>
      <c r="E120" s="303"/>
      <c r="F120" s="506"/>
    </row>
    <row r="121" spans="1:6">
      <c r="A121" s="575"/>
      <c r="B121" s="576">
        <v>32</v>
      </c>
      <c r="C121" s="577" t="s">
        <v>15</v>
      </c>
      <c r="D121" s="345">
        <v>6000</v>
      </c>
      <c r="E121" s="345">
        <v>6000</v>
      </c>
      <c r="F121" s="346">
        <v>10000</v>
      </c>
    </row>
    <row r="122" spans="1:6">
      <c r="A122" s="526"/>
      <c r="B122" s="504"/>
      <c r="C122" s="578"/>
      <c r="D122" s="505"/>
      <c r="E122" s="303"/>
      <c r="F122" s="506"/>
    </row>
    <row r="123" spans="1:6" ht="17.25" customHeight="1">
      <c r="A123" s="579" t="s">
        <v>20</v>
      </c>
      <c r="B123" s="580" t="s">
        <v>84</v>
      </c>
      <c r="C123" s="532" t="s">
        <v>432</v>
      </c>
      <c r="D123" s="574">
        <f>D129</f>
        <v>40000</v>
      </c>
      <c r="E123" s="581">
        <f>E129</f>
        <v>300000</v>
      </c>
      <c r="F123" s="582">
        <f>F129</f>
        <v>500000</v>
      </c>
    </row>
    <row r="124" spans="1:6" ht="37.5" customHeight="1">
      <c r="A124" s="337" t="s">
        <v>317</v>
      </c>
      <c r="B124" s="524" t="s">
        <v>349</v>
      </c>
      <c r="C124" s="330" t="s">
        <v>321</v>
      </c>
      <c r="D124" s="331">
        <f>D123</f>
        <v>40000</v>
      </c>
      <c r="E124" s="331">
        <f>E123</f>
        <v>300000</v>
      </c>
      <c r="F124" s="333">
        <f>F123</f>
        <v>500000</v>
      </c>
    </row>
    <row r="125" spans="1:6" ht="15.75" customHeight="1">
      <c r="A125" s="337" t="s">
        <v>415</v>
      </c>
      <c r="B125" s="524" t="s">
        <v>22</v>
      </c>
      <c r="C125" s="330" t="s">
        <v>402</v>
      </c>
      <c r="D125" s="331">
        <v>0</v>
      </c>
      <c r="E125" s="331">
        <v>0</v>
      </c>
      <c r="F125" s="333">
        <v>0</v>
      </c>
    </row>
    <row r="126" spans="1:6" ht="15.75" customHeight="1">
      <c r="A126" s="337"/>
      <c r="B126" s="524" t="s">
        <v>413</v>
      </c>
      <c r="C126" s="330" t="s">
        <v>516</v>
      </c>
      <c r="D126" s="331">
        <v>40000</v>
      </c>
      <c r="E126" s="331">
        <v>60000</v>
      </c>
      <c r="F126" s="333">
        <v>100000</v>
      </c>
    </row>
    <row r="127" spans="1:6" ht="15.75" customHeight="1">
      <c r="A127" s="337"/>
      <c r="B127" s="524" t="s">
        <v>408</v>
      </c>
      <c r="C127" s="330" t="s">
        <v>459</v>
      </c>
      <c r="D127" s="331">
        <v>0</v>
      </c>
      <c r="E127" s="331">
        <v>240000</v>
      </c>
      <c r="F127" s="333">
        <v>400000</v>
      </c>
    </row>
    <row r="128" spans="1:6">
      <c r="A128" s="563"/>
      <c r="B128" s="583"/>
      <c r="C128" s="351"/>
      <c r="D128" s="47"/>
      <c r="E128" s="382"/>
      <c r="F128" s="383"/>
    </row>
    <row r="129" spans="1:7" ht="32.25">
      <c r="A129" s="96"/>
      <c r="B129" s="584">
        <v>42</v>
      </c>
      <c r="C129" s="45" t="s">
        <v>79</v>
      </c>
      <c r="D129" s="32">
        <v>40000</v>
      </c>
      <c r="E129" s="384">
        <v>300000</v>
      </c>
      <c r="F129" s="385">
        <v>500000</v>
      </c>
    </row>
    <row r="130" spans="1:7">
      <c r="A130" s="96"/>
      <c r="B130" s="584"/>
      <c r="C130" s="45"/>
      <c r="D130" s="32"/>
      <c r="E130" s="384"/>
      <c r="F130" s="385"/>
    </row>
    <row r="131" spans="1:7" ht="32.25">
      <c r="A131" s="564" t="s">
        <v>20</v>
      </c>
      <c r="B131" s="568" t="s">
        <v>433</v>
      </c>
      <c r="C131" s="542" t="s">
        <v>434</v>
      </c>
      <c r="D131" s="566">
        <f>D135</f>
        <v>20000</v>
      </c>
      <c r="E131" s="569">
        <f>E135</f>
        <v>0</v>
      </c>
      <c r="F131" s="570">
        <f>F135</f>
        <v>0</v>
      </c>
    </row>
    <row r="132" spans="1:7" ht="31.5">
      <c r="A132" s="328" t="s">
        <v>306</v>
      </c>
      <c r="B132" s="360" t="s">
        <v>435</v>
      </c>
      <c r="C132" s="330" t="s">
        <v>321</v>
      </c>
      <c r="D132" s="404">
        <f>D131</f>
        <v>20000</v>
      </c>
      <c r="E132" s="380">
        <f>E131</f>
        <v>0</v>
      </c>
      <c r="F132" s="381">
        <f>F131</f>
        <v>0</v>
      </c>
    </row>
    <row r="133" spans="1:7">
      <c r="A133" s="328" t="s">
        <v>415</v>
      </c>
      <c r="B133" s="360">
        <v>11</v>
      </c>
      <c r="C133" s="330" t="s">
        <v>402</v>
      </c>
      <c r="D133" s="404">
        <f>D131</f>
        <v>20000</v>
      </c>
      <c r="E133" s="380">
        <f>E131</f>
        <v>0</v>
      </c>
      <c r="F133" s="381">
        <f>F131</f>
        <v>0</v>
      </c>
    </row>
    <row r="134" spans="1:7">
      <c r="A134" s="315"/>
      <c r="B134" s="343"/>
      <c r="C134" s="45"/>
      <c r="D134" s="32"/>
      <c r="E134" s="384"/>
      <c r="F134" s="385"/>
    </row>
    <row r="135" spans="1:7">
      <c r="A135" s="315"/>
      <c r="B135" s="343">
        <v>32</v>
      </c>
      <c r="C135" s="45" t="s">
        <v>15</v>
      </c>
      <c r="D135" s="32">
        <v>20000</v>
      </c>
      <c r="E135" s="384">
        <v>0</v>
      </c>
      <c r="F135" s="385">
        <v>0</v>
      </c>
    </row>
    <row r="136" spans="1:7">
      <c r="A136" s="96"/>
      <c r="B136" s="343"/>
      <c r="C136" s="45"/>
      <c r="D136" s="32"/>
      <c r="E136" s="384"/>
      <c r="F136" s="385"/>
    </row>
    <row r="137" spans="1:7" ht="25.5" customHeight="1">
      <c r="A137" s="512" t="s">
        <v>25</v>
      </c>
      <c r="B137" s="513" t="s">
        <v>80</v>
      </c>
      <c r="C137" s="514" t="s">
        <v>245</v>
      </c>
      <c r="D137" s="65">
        <f>D138</f>
        <v>896000</v>
      </c>
      <c r="E137" s="65">
        <f>E138</f>
        <v>722000</v>
      </c>
      <c r="F137" s="67">
        <f>F138</f>
        <v>615000</v>
      </c>
    </row>
    <row r="138" spans="1:7" ht="42" customHeight="1">
      <c r="A138" s="585" t="s">
        <v>57</v>
      </c>
      <c r="B138" s="586" t="s">
        <v>261</v>
      </c>
      <c r="C138" s="33" t="s">
        <v>457</v>
      </c>
      <c r="D138" s="78">
        <f>D140+D147+D155+D163+D169+D176+D182+D188+D197+D203+D209+D215+D221+D227+D233+D239+D247+D255+D262+D276+D281+D287+D269</f>
        <v>896000</v>
      </c>
      <c r="E138" s="78">
        <f>E140+E147+E155+E163+E169+E176+E182+E188+E197+E203+E209+E215+E221+E227+E233+E239+E247+E255+E262+E276+E281+E287+E269</f>
        <v>722000</v>
      </c>
      <c r="F138" s="86">
        <f>F140+F147+F155+F163+F169+F176+F182+F188+F197+F203+F209+F215+F221+F227+F233+F239+F247+F255+F262+F276+F281+F287+F269</f>
        <v>615000</v>
      </c>
    </row>
    <row r="139" spans="1:7">
      <c r="A139" s="350"/>
      <c r="B139" s="583"/>
      <c r="C139" s="351"/>
      <c r="D139" s="587"/>
      <c r="E139" s="382"/>
      <c r="F139" s="588"/>
    </row>
    <row r="140" spans="1:7" ht="33" customHeight="1">
      <c r="A140" s="540" t="s">
        <v>20</v>
      </c>
      <c r="B140" s="589" t="s">
        <v>89</v>
      </c>
      <c r="C140" s="542" t="s">
        <v>172</v>
      </c>
      <c r="D140" s="590">
        <f>D145</f>
        <v>0</v>
      </c>
      <c r="E140" s="590">
        <f>E145</f>
        <v>30000</v>
      </c>
      <c r="F140" s="591">
        <f>F145</f>
        <v>30000</v>
      </c>
    </row>
    <row r="141" spans="1:7" ht="32.25" customHeight="1">
      <c r="A141" s="337" t="s">
        <v>317</v>
      </c>
      <c r="B141" s="524" t="s">
        <v>347</v>
      </c>
      <c r="C141" s="330" t="s">
        <v>319</v>
      </c>
      <c r="D141" s="331">
        <f>D140</f>
        <v>0</v>
      </c>
      <c r="E141" s="331">
        <f>E140</f>
        <v>30000</v>
      </c>
      <c r="F141" s="333">
        <f>F140</f>
        <v>30000</v>
      </c>
    </row>
    <row r="142" spans="1:7" ht="21.75" customHeight="1">
      <c r="A142" s="337" t="s">
        <v>415</v>
      </c>
      <c r="B142" s="524" t="s">
        <v>22</v>
      </c>
      <c r="C142" s="330" t="s">
        <v>402</v>
      </c>
      <c r="D142" s="331">
        <v>0</v>
      </c>
      <c r="E142" s="331">
        <v>0</v>
      </c>
      <c r="F142" s="333">
        <v>0</v>
      </c>
    </row>
    <row r="143" spans="1:7" ht="18.75" customHeight="1">
      <c r="A143" s="337"/>
      <c r="B143" s="524" t="s">
        <v>409</v>
      </c>
      <c r="C143" s="330" t="s">
        <v>407</v>
      </c>
      <c r="D143" s="331">
        <v>0</v>
      </c>
      <c r="E143" s="331">
        <v>30000</v>
      </c>
      <c r="F143" s="333">
        <v>30000</v>
      </c>
    </row>
    <row r="144" spans="1:7" s="9" customFormat="1" ht="15.75" customHeight="1">
      <c r="A144" s="387"/>
      <c r="B144" s="811"/>
      <c r="C144" s="427"/>
      <c r="D144" s="428"/>
      <c r="E144" s="428"/>
      <c r="F144" s="429"/>
      <c r="G144" s="818"/>
    </row>
    <row r="145" spans="1:7" ht="32.25">
      <c r="A145" s="538"/>
      <c r="B145" s="592">
        <v>42</v>
      </c>
      <c r="C145" s="45" t="s">
        <v>470</v>
      </c>
      <c r="D145" s="345">
        <v>0</v>
      </c>
      <c r="E145" s="345">
        <v>30000</v>
      </c>
      <c r="F145" s="346">
        <v>30000</v>
      </c>
    </row>
    <row r="146" spans="1:7">
      <c r="A146" s="593"/>
      <c r="B146" s="504"/>
      <c r="C146" s="594"/>
      <c r="D146" s="303"/>
      <c r="E146" s="303"/>
      <c r="F146" s="304"/>
    </row>
    <row r="147" spans="1:7" ht="25.5" customHeight="1">
      <c r="A147" s="595" t="s">
        <v>20</v>
      </c>
      <c r="B147" s="596" t="s">
        <v>191</v>
      </c>
      <c r="C147" s="554" t="s">
        <v>170</v>
      </c>
      <c r="D147" s="548">
        <f>D151+D153</f>
        <v>12000</v>
      </c>
      <c r="E147" s="522">
        <f>E151+E153</f>
        <v>50000</v>
      </c>
      <c r="F147" s="549">
        <f>F151+F153</f>
        <v>50000</v>
      </c>
    </row>
    <row r="148" spans="1:7" ht="37.5" customHeight="1">
      <c r="A148" s="328" t="s">
        <v>317</v>
      </c>
      <c r="B148" s="524" t="s">
        <v>352</v>
      </c>
      <c r="C148" s="330" t="s">
        <v>324</v>
      </c>
      <c r="D148" s="331">
        <f>D147</f>
        <v>12000</v>
      </c>
      <c r="E148" s="331">
        <f>E147</f>
        <v>50000</v>
      </c>
      <c r="F148" s="333">
        <f>F147</f>
        <v>50000</v>
      </c>
    </row>
    <row r="149" spans="1:7" ht="25.5" customHeight="1">
      <c r="A149" s="328" t="s">
        <v>415</v>
      </c>
      <c r="B149" s="524" t="s">
        <v>22</v>
      </c>
      <c r="C149" s="330" t="s">
        <v>402</v>
      </c>
      <c r="D149" s="331">
        <f>D147</f>
        <v>12000</v>
      </c>
      <c r="E149" s="331">
        <f>E147</f>
        <v>50000</v>
      </c>
      <c r="F149" s="333">
        <f>F147</f>
        <v>50000</v>
      </c>
    </row>
    <row r="150" spans="1:7" s="9" customFormat="1" ht="19.5" customHeight="1">
      <c r="A150" s="749"/>
      <c r="B150" s="811"/>
      <c r="C150" s="427"/>
      <c r="D150" s="428"/>
      <c r="E150" s="428"/>
      <c r="F150" s="429"/>
      <c r="G150" s="818"/>
    </row>
    <row r="151" spans="1:7" ht="16.5" customHeight="1">
      <c r="A151" s="597"/>
      <c r="B151" s="598">
        <v>32</v>
      </c>
      <c r="C151" s="599" t="s">
        <v>15</v>
      </c>
      <c r="D151" s="600">
        <v>12000</v>
      </c>
      <c r="E151" s="37">
        <v>0</v>
      </c>
      <c r="F151" s="572">
        <v>0</v>
      </c>
    </row>
    <row r="152" spans="1:7">
      <c r="A152" s="601"/>
      <c r="B152" s="504"/>
      <c r="C152" s="594"/>
      <c r="D152" s="505"/>
      <c r="E152" s="303"/>
      <c r="F152" s="506"/>
    </row>
    <row r="153" spans="1:7" ht="32.25">
      <c r="A153" s="602"/>
      <c r="B153" s="603">
        <v>42</v>
      </c>
      <c r="C153" s="562" t="s">
        <v>169</v>
      </c>
      <c r="D153" s="50">
        <v>0</v>
      </c>
      <c r="E153" s="32">
        <v>50000</v>
      </c>
      <c r="F153" s="62">
        <v>50000</v>
      </c>
    </row>
    <row r="154" spans="1:7" ht="12.75" customHeight="1">
      <c r="A154" s="350"/>
      <c r="B154" s="583"/>
      <c r="C154" s="604"/>
      <c r="D154" s="47"/>
      <c r="E154" s="605"/>
      <c r="F154" s="98"/>
    </row>
    <row r="155" spans="1:7" ht="21" customHeight="1">
      <c r="A155" s="564" t="s">
        <v>20</v>
      </c>
      <c r="B155" s="568" t="s">
        <v>206</v>
      </c>
      <c r="C155" s="542" t="s">
        <v>229</v>
      </c>
      <c r="D155" s="566">
        <f>D159+D161</f>
        <v>18000</v>
      </c>
      <c r="E155" s="566">
        <f>E159+E161</f>
        <v>26000</v>
      </c>
      <c r="F155" s="567">
        <f>F159+F161</f>
        <v>50000</v>
      </c>
    </row>
    <row r="156" spans="1:7" ht="38.25" customHeight="1">
      <c r="A156" s="328" t="s">
        <v>317</v>
      </c>
      <c r="B156" s="524" t="s">
        <v>352</v>
      </c>
      <c r="C156" s="330" t="s">
        <v>324</v>
      </c>
      <c r="D156" s="331">
        <f>D155</f>
        <v>18000</v>
      </c>
      <c r="E156" s="331">
        <f>E155</f>
        <v>26000</v>
      </c>
      <c r="F156" s="333">
        <f>F155</f>
        <v>50000</v>
      </c>
    </row>
    <row r="157" spans="1:7" ht="25.5" customHeight="1">
      <c r="A157" s="328" t="s">
        <v>415</v>
      </c>
      <c r="B157" s="524" t="s">
        <v>22</v>
      </c>
      <c r="C157" s="330" t="s">
        <v>402</v>
      </c>
      <c r="D157" s="331">
        <f>D155</f>
        <v>18000</v>
      </c>
      <c r="E157" s="331">
        <f>E155</f>
        <v>26000</v>
      </c>
      <c r="F157" s="333">
        <f>F155</f>
        <v>50000</v>
      </c>
    </row>
    <row r="158" spans="1:7" s="9" customFormat="1" ht="17.25" customHeight="1">
      <c r="A158" s="749"/>
      <c r="B158" s="811"/>
      <c r="C158" s="427"/>
      <c r="D158" s="428"/>
      <c r="E158" s="428"/>
      <c r="F158" s="429"/>
      <c r="G158" s="818"/>
    </row>
    <row r="159" spans="1:7" ht="16.5" customHeight="1">
      <c r="A159" s="96"/>
      <c r="B159" s="343">
        <v>32</v>
      </c>
      <c r="C159" s="45" t="s">
        <v>15</v>
      </c>
      <c r="D159" s="32">
        <v>18000</v>
      </c>
      <c r="E159" s="32">
        <v>26000</v>
      </c>
      <c r="F159" s="88">
        <v>0</v>
      </c>
    </row>
    <row r="160" spans="1:7" ht="12.75" customHeight="1">
      <c r="A160" s="563"/>
      <c r="B160" s="339"/>
      <c r="C160" s="351"/>
      <c r="D160" s="47"/>
      <c r="E160" s="47"/>
      <c r="F160" s="98"/>
    </row>
    <row r="161" spans="1:7" ht="34.5" customHeight="1">
      <c r="A161" s="563"/>
      <c r="B161" s="44">
        <v>42</v>
      </c>
      <c r="C161" s="45" t="s">
        <v>169</v>
      </c>
      <c r="D161" s="32">
        <v>0</v>
      </c>
      <c r="E161" s="32">
        <v>0</v>
      </c>
      <c r="F161" s="88">
        <v>50000</v>
      </c>
    </row>
    <row r="162" spans="1:7" ht="14.25" customHeight="1">
      <c r="A162" s="350"/>
      <c r="B162" s="583"/>
      <c r="C162" s="551"/>
      <c r="D162" s="605"/>
      <c r="E162" s="605"/>
      <c r="F162" s="606"/>
    </row>
    <row r="163" spans="1:7" ht="38.25" customHeight="1">
      <c r="A163" s="607" t="s">
        <v>20</v>
      </c>
      <c r="B163" s="541" t="s">
        <v>221</v>
      </c>
      <c r="C163" s="608" t="s">
        <v>202</v>
      </c>
      <c r="D163" s="590">
        <f>D167</f>
        <v>10000</v>
      </c>
      <c r="E163" s="609">
        <f>E167</f>
        <v>26000</v>
      </c>
      <c r="F163" s="591">
        <f>F167</f>
        <v>0</v>
      </c>
    </row>
    <row r="164" spans="1:7" ht="36.75" customHeight="1">
      <c r="A164" s="328" t="s">
        <v>317</v>
      </c>
      <c r="B164" s="524" t="s">
        <v>352</v>
      </c>
      <c r="C164" s="330" t="s">
        <v>324</v>
      </c>
      <c r="D164" s="331">
        <f>D163</f>
        <v>10000</v>
      </c>
      <c r="E164" s="331">
        <f>E163</f>
        <v>26000</v>
      </c>
      <c r="F164" s="333">
        <f>F163</f>
        <v>0</v>
      </c>
    </row>
    <row r="165" spans="1:7" ht="23.25" customHeight="1">
      <c r="A165" s="328" t="s">
        <v>415</v>
      </c>
      <c r="B165" s="524" t="s">
        <v>22</v>
      </c>
      <c r="C165" s="330" t="s">
        <v>402</v>
      </c>
      <c r="D165" s="331">
        <f>D163</f>
        <v>10000</v>
      </c>
      <c r="E165" s="331">
        <f>E163</f>
        <v>26000</v>
      </c>
      <c r="F165" s="333">
        <f>F163</f>
        <v>0</v>
      </c>
    </row>
    <row r="166" spans="1:7" s="9" customFormat="1" ht="18" customHeight="1">
      <c r="A166" s="749"/>
      <c r="B166" s="811"/>
      <c r="C166" s="427"/>
      <c r="D166" s="428"/>
      <c r="E166" s="428"/>
      <c r="F166" s="429"/>
      <c r="G166" s="818"/>
    </row>
    <row r="167" spans="1:7" ht="18.75" customHeight="1">
      <c r="A167" s="610"/>
      <c r="B167" s="611">
        <v>32</v>
      </c>
      <c r="C167" s="392" t="s">
        <v>15</v>
      </c>
      <c r="D167" s="38">
        <v>10000</v>
      </c>
      <c r="E167" s="431">
        <v>26000</v>
      </c>
      <c r="F167" s="450">
        <v>0</v>
      </c>
    </row>
    <row r="168" spans="1:7" ht="14.25" customHeight="1">
      <c r="A168" s="612"/>
      <c r="B168" s="613"/>
      <c r="C168" s="436"/>
      <c r="D168" s="437"/>
      <c r="E168" s="614"/>
      <c r="F168" s="449"/>
    </row>
    <row r="169" spans="1:7" ht="51" customHeight="1">
      <c r="A169" s="579" t="s">
        <v>20</v>
      </c>
      <c r="B169" s="615" t="s">
        <v>262</v>
      </c>
      <c r="C169" s="532" t="s">
        <v>214</v>
      </c>
      <c r="D169" s="574">
        <f>D174</f>
        <v>200000</v>
      </c>
      <c r="E169" s="574">
        <f>E174</f>
        <v>0</v>
      </c>
      <c r="F169" s="616">
        <f>F174</f>
        <v>0</v>
      </c>
    </row>
    <row r="170" spans="1:7" ht="35.25" customHeight="1">
      <c r="A170" s="337" t="s">
        <v>317</v>
      </c>
      <c r="B170" s="524" t="s">
        <v>347</v>
      </c>
      <c r="C170" s="330" t="s">
        <v>319</v>
      </c>
      <c r="D170" s="331">
        <f>D169</f>
        <v>200000</v>
      </c>
      <c r="E170" s="331">
        <f>E169</f>
        <v>0</v>
      </c>
      <c r="F170" s="333">
        <f>F169</f>
        <v>0</v>
      </c>
    </row>
    <row r="171" spans="1:7" ht="18" customHeight="1">
      <c r="A171" s="337" t="s">
        <v>415</v>
      </c>
      <c r="B171" s="524" t="s">
        <v>22</v>
      </c>
      <c r="C171" s="330" t="s">
        <v>402</v>
      </c>
      <c r="D171" s="331">
        <v>200000</v>
      </c>
      <c r="E171" s="331">
        <v>0</v>
      </c>
      <c r="F171" s="333">
        <v>0</v>
      </c>
    </row>
    <row r="172" spans="1:7" hidden="1">
      <c r="A172" s="563"/>
      <c r="B172" s="48"/>
      <c r="C172" s="351"/>
      <c r="D172" s="47"/>
      <c r="E172" s="47"/>
      <c r="F172" s="98"/>
    </row>
    <row r="173" spans="1:7" s="9" customFormat="1">
      <c r="A173" s="749"/>
      <c r="B173" s="426"/>
      <c r="C173" s="427"/>
      <c r="D173" s="812"/>
      <c r="E173" s="812"/>
      <c r="F173" s="813"/>
      <c r="G173" s="818"/>
    </row>
    <row r="174" spans="1:7" ht="32.25">
      <c r="A174" s="96"/>
      <c r="B174" s="44">
        <v>42</v>
      </c>
      <c r="C174" s="45" t="s">
        <v>36</v>
      </c>
      <c r="D174" s="32">
        <v>200000</v>
      </c>
      <c r="E174" s="32">
        <v>0</v>
      </c>
      <c r="F174" s="88">
        <v>0</v>
      </c>
    </row>
    <row r="175" spans="1:7">
      <c r="A175" s="350"/>
      <c r="B175" s="48"/>
      <c r="C175" s="351"/>
      <c r="D175" s="47"/>
      <c r="E175" s="47"/>
      <c r="F175" s="98"/>
    </row>
    <row r="176" spans="1:7" ht="36" customHeight="1">
      <c r="A176" s="619" t="s">
        <v>20</v>
      </c>
      <c r="B176" s="589" t="s">
        <v>263</v>
      </c>
      <c r="C176" s="608" t="s">
        <v>396</v>
      </c>
      <c r="D176" s="590">
        <f>D180</f>
        <v>40000</v>
      </c>
      <c r="E176" s="590">
        <f>E180</f>
        <v>0</v>
      </c>
      <c r="F176" s="591">
        <f>F180</f>
        <v>0</v>
      </c>
    </row>
    <row r="177" spans="1:6" ht="34.5" customHeight="1">
      <c r="A177" s="337" t="s">
        <v>317</v>
      </c>
      <c r="B177" s="524" t="s">
        <v>347</v>
      </c>
      <c r="C177" s="330" t="s">
        <v>319</v>
      </c>
      <c r="D177" s="331">
        <f>D176</f>
        <v>40000</v>
      </c>
      <c r="E177" s="331">
        <f>E176</f>
        <v>0</v>
      </c>
      <c r="F177" s="333">
        <f>F176</f>
        <v>0</v>
      </c>
    </row>
    <row r="178" spans="1:6" ht="24" customHeight="1">
      <c r="A178" s="337" t="s">
        <v>415</v>
      </c>
      <c r="B178" s="524" t="s">
        <v>413</v>
      </c>
      <c r="C178" s="330" t="s">
        <v>431</v>
      </c>
      <c r="D178" s="331">
        <f>D176</f>
        <v>40000</v>
      </c>
      <c r="E178" s="331">
        <f>E176</f>
        <v>0</v>
      </c>
      <c r="F178" s="333">
        <f>F176</f>
        <v>0</v>
      </c>
    </row>
    <row r="179" spans="1:6">
      <c r="A179" s="617"/>
      <c r="B179" s="302"/>
      <c r="C179" s="340"/>
      <c r="D179" s="303"/>
      <c r="E179" s="618"/>
      <c r="F179" s="304"/>
    </row>
    <row r="180" spans="1:6" ht="32.25">
      <c r="A180" s="575"/>
      <c r="B180" s="576">
        <v>42</v>
      </c>
      <c r="C180" s="344" t="s">
        <v>79</v>
      </c>
      <c r="D180" s="345">
        <v>40000</v>
      </c>
      <c r="E180" s="409">
        <v>0</v>
      </c>
      <c r="F180" s="346">
        <v>0</v>
      </c>
    </row>
    <row r="181" spans="1:6">
      <c r="A181" s="617"/>
      <c r="B181" s="302"/>
      <c r="C181" s="340"/>
      <c r="D181" s="303"/>
      <c r="E181" s="618"/>
      <c r="F181" s="304"/>
    </row>
    <row r="182" spans="1:6" ht="22.5" customHeight="1">
      <c r="A182" s="579" t="s">
        <v>20</v>
      </c>
      <c r="B182" s="615" t="s">
        <v>264</v>
      </c>
      <c r="C182" s="532" t="s">
        <v>230</v>
      </c>
      <c r="D182" s="574">
        <f>D186</f>
        <v>45000</v>
      </c>
      <c r="E182" s="556">
        <f>E186</f>
        <v>0</v>
      </c>
      <c r="F182" s="616">
        <f>F186</f>
        <v>0</v>
      </c>
    </row>
    <row r="183" spans="1:6" ht="36" customHeight="1">
      <c r="A183" s="337" t="s">
        <v>317</v>
      </c>
      <c r="B183" s="524" t="s">
        <v>347</v>
      </c>
      <c r="C183" s="330" t="s">
        <v>319</v>
      </c>
      <c r="D183" s="331">
        <f>D182</f>
        <v>45000</v>
      </c>
      <c r="E183" s="331">
        <f>E182</f>
        <v>0</v>
      </c>
      <c r="F183" s="333">
        <f>F182</f>
        <v>0</v>
      </c>
    </row>
    <row r="184" spans="1:6" ht="21" customHeight="1">
      <c r="A184" s="337" t="s">
        <v>415</v>
      </c>
      <c r="B184" s="524" t="s">
        <v>22</v>
      </c>
      <c r="C184" s="330" t="s">
        <v>402</v>
      </c>
      <c r="D184" s="331">
        <f>D182</f>
        <v>45000</v>
      </c>
      <c r="E184" s="331">
        <f>E182</f>
        <v>0</v>
      </c>
      <c r="F184" s="333">
        <f>F182</f>
        <v>0</v>
      </c>
    </row>
    <row r="185" spans="1:6">
      <c r="A185" s="91"/>
      <c r="B185" s="35"/>
      <c r="C185" s="36"/>
      <c r="D185" s="620"/>
      <c r="E185" s="621"/>
      <c r="F185" s="622"/>
    </row>
    <row r="186" spans="1:6">
      <c r="A186" s="334"/>
      <c r="B186" s="35">
        <v>32</v>
      </c>
      <c r="C186" s="36" t="s">
        <v>15</v>
      </c>
      <c r="D186" s="620">
        <v>45000</v>
      </c>
      <c r="E186" s="621">
        <v>0</v>
      </c>
      <c r="F186" s="622">
        <v>0</v>
      </c>
    </row>
    <row r="187" spans="1:6">
      <c r="A187" s="91"/>
      <c r="B187" s="35"/>
      <c r="C187" s="36"/>
      <c r="D187" s="620"/>
      <c r="E187" s="621"/>
      <c r="F187" s="622"/>
    </row>
    <row r="188" spans="1:6" ht="27" customHeight="1">
      <c r="A188" s="607" t="s">
        <v>20</v>
      </c>
      <c r="B188" s="589" t="s">
        <v>265</v>
      </c>
      <c r="C188" s="608" t="s">
        <v>201</v>
      </c>
      <c r="D188" s="590">
        <f>D193+D195</f>
        <v>20000</v>
      </c>
      <c r="E188" s="623">
        <f>E193+E195</f>
        <v>50000</v>
      </c>
      <c r="F188" s="591">
        <f>F193+F195</f>
        <v>100000</v>
      </c>
    </row>
    <row r="189" spans="1:6" ht="33" customHeight="1">
      <c r="A189" s="337" t="s">
        <v>317</v>
      </c>
      <c r="B189" s="524" t="s">
        <v>347</v>
      </c>
      <c r="C189" s="330" t="s">
        <v>319</v>
      </c>
      <c r="D189" s="331">
        <f>D188</f>
        <v>20000</v>
      </c>
      <c r="E189" s="331">
        <f>E188</f>
        <v>50000</v>
      </c>
      <c r="F189" s="333">
        <f>F188</f>
        <v>100000</v>
      </c>
    </row>
    <row r="190" spans="1:6" ht="21" customHeight="1">
      <c r="A190" s="337" t="s">
        <v>415</v>
      </c>
      <c r="B190" s="524" t="s">
        <v>22</v>
      </c>
      <c r="C190" s="330" t="s">
        <v>402</v>
      </c>
      <c r="D190" s="331">
        <v>20000</v>
      </c>
      <c r="E190" s="331">
        <v>25000</v>
      </c>
      <c r="F190" s="333">
        <v>50000</v>
      </c>
    </row>
    <row r="191" spans="1:6" ht="21" customHeight="1">
      <c r="A191" s="337"/>
      <c r="B191" s="524" t="s">
        <v>409</v>
      </c>
      <c r="C191" s="330" t="s">
        <v>407</v>
      </c>
      <c r="D191" s="331">
        <v>0</v>
      </c>
      <c r="E191" s="331">
        <v>25000</v>
      </c>
      <c r="F191" s="333">
        <v>50000</v>
      </c>
    </row>
    <row r="192" spans="1:6">
      <c r="A192" s="617"/>
      <c r="B192" s="302"/>
      <c r="C192" s="340"/>
      <c r="D192" s="303"/>
      <c r="E192" s="618"/>
      <c r="F192" s="304"/>
    </row>
    <row r="193" spans="1:7">
      <c r="A193" s="575"/>
      <c r="B193" s="576">
        <v>32</v>
      </c>
      <c r="C193" s="344" t="s">
        <v>15</v>
      </c>
      <c r="D193" s="345">
        <v>20000</v>
      </c>
      <c r="E193" s="409">
        <v>0</v>
      </c>
      <c r="F193" s="346">
        <v>0</v>
      </c>
    </row>
    <row r="194" spans="1:7">
      <c r="A194" s="526"/>
      <c r="B194" s="302"/>
      <c r="C194" s="340"/>
      <c r="D194" s="303"/>
      <c r="E194" s="618"/>
      <c r="F194" s="304"/>
    </row>
    <row r="195" spans="1:7" s="19" customFormat="1" ht="32.25">
      <c r="A195" s="575"/>
      <c r="B195" s="576">
        <v>42</v>
      </c>
      <c r="C195" s="344" t="s">
        <v>158</v>
      </c>
      <c r="D195" s="345">
        <v>0</v>
      </c>
      <c r="E195" s="408">
        <v>50000</v>
      </c>
      <c r="F195" s="346">
        <v>100000</v>
      </c>
      <c r="G195" s="819"/>
    </row>
    <row r="196" spans="1:7" s="19" customFormat="1">
      <c r="A196" s="575"/>
      <c r="B196" s="576"/>
      <c r="C196" s="344"/>
      <c r="D196" s="345"/>
      <c r="E196" s="408"/>
      <c r="F196" s="346"/>
      <c r="G196" s="819"/>
    </row>
    <row r="197" spans="1:7" ht="37.5" customHeight="1">
      <c r="A197" s="607" t="s">
        <v>20</v>
      </c>
      <c r="B197" s="541" t="s">
        <v>471</v>
      </c>
      <c r="C197" s="608" t="s">
        <v>247</v>
      </c>
      <c r="D197" s="590">
        <f>D201</f>
        <v>40000</v>
      </c>
      <c r="E197" s="590">
        <f>E201</f>
        <v>25000</v>
      </c>
      <c r="F197" s="591">
        <f>F201</f>
        <v>25000</v>
      </c>
    </row>
    <row r="198" spans="1:7" ht="33.75" customHeight="1">
      <c r="A198" s="328" t="s">
        <v>317</v>
      </c>
      <c r="B198" s="524" t="s">
        <v>353</v>
      </c>
      <c r="C198" s="361" t="s">
        <v>326</v>
      </c>
      <c r="D198" s="332">
        <f>D197</f>
        <v>40000</v>
      </c>
      <c r="E198" s="332">
        <f>E197</f>
        <v>25000</v>
      </c>
      <c r="F198" s="349">
        <f>F197</f>
        <v>25000</v>
      </c>
    </row>
    <row r="199" spans="1:7" ht="18.75" customHeight="1">
      <c r="A199" s="328" t="s">
        <v>415</v>
      </c>
      <c r="B199" s="524" t="s">
        <v>22</v>
      </c>
      <c r="C199" s="361" t="s">
        <v>402</v>
      </c>
      <c r="D199" s="332">
        <f>D197</f>
        <v>40000</v>
      </c>
      <c r="E199" s="332">
        <f>E197</f>
        <v>25000</v>
      </c>
      <c r="F199" s="349">
        <f>F197</f>
        <v>25000</v>
      </c>
    </row>
    <row r="200" spans="1:7" ht="14.25" customHeight="1">
      <c r="A200" s="612"/>
      <c r="B200" s="613"/>
      <c r="C200" s="436"/>
      <c r="D200" s="437"/>
      <c r="E200" s="614"/>
      <c r="F200" s="449"/>
    </row>
    <row r="201" spans="1:7" ht="14.25" customHeight="1">
      <c r="A201" s="610"/>
      <c r="B201" s="611">
        <v>32</v>
      </c>
      <c r="C201" s="392" t="s">
        <v>15</v>
      </c>
      <c r="D201" s="38">
        <v>40000</v>
      </c>
      <c r="E201" s="38">
        <v>25000</v>
      </c>
      <c r="F201" s="450">
        <v>25000</v>
      </c>
    </row>
    <row r="202" spans="1:7" ht="14.25" customHeight="1">
      <c r="A202" s="624"/>
      <c r="B202" s="613"/>
      <c r="C202" s="625"/>
      <c r="D202" s="437"/>
      <c r="E202" s="614"/>
      <c r="F202" s="449"/>
    </row>
    <row r="203" spans="1:7" ht="18.75" customHeight="1">
      <c r="A203" s="607" t="s">
        <v>20</v>
      </c>
      <c r="B203" s="541" t="s">
        <v>472</v>
      </c>
      <c r="C203" s="608" t="s">
        <v>246</v>
      </c>
      <c r="D203" s="590">
        <f>D207</f>
        <v>16000</v>
      </c>
      <c r="E203" s="609">
        <f>E207</f>
        <v>0</v>
      </c>
      <c r="F203" s="591">
        <f>F207</f>
        <v>0</v>
      </c>
    </row>
    <row r="204" spans="1:7" ht="34.5" customHeight="1">
      <c r="A204" s="328" t="s">
        <v>317</v>
      </c>
      <c r="B204" s="479" t="s">
        <v>339</v>
      </c>
      <c r="C204" s="361" t="s">
        <v>325</v>
      </c>
      <c r="D204" s="332">
        <f>D203</f>
        <v>16000</v>
      </c>
      <c r="E204" s="626">
        <f>E203</f>
        <v>0</v>
      </c>
      <c r="F204" s="349">
        <f>F203</f>
        <v>0</v>
      </c>
    </row>
    <row r="205" spans="1:7" ht="21.75" customHeight="1">
      <c r="A205" s="328" t="s">
        <v>415</v>
      </c>
      <c r="B205" s="479" t="s">
        <v>22</v>
      </c>
      <c r="C205" s="361" t="s">
        <v>402</v>
      </c>
      <c r="D205" s="332">
        <f>D203</f>
        <v>16000</v>
      </c>
      <c r="E205" s="626">
        <f>E203</f>
        <v>0</v>
      </c>
      <c r="F205" s="349">
        <f>F203</f>
        <v>0</v>
      </c>
    </row>
    <row r="206" spans="1:7">
      <c r="A206" s="610"/>
      <c r="B206" s="611"/>
      <c r="C206" s="392"/>
      <c r="D206" s="38"/>
      <c r="E206" s="431"/>
      <c r="F206" s="450"/>
    </row>
    <row r="207" spans="1:7">
      <c r="A207" s="610"/>
      <c r="B207" s="611">
        <v>32</v>
      </c>
      <c r="C207" s="392" t="s">
        <v>15</v>
      </c>
      <c r="D207" s="38">
        <v>16000</v>
      </c>
      <c r="E207" s="431">
        <v>0</v>
      </c>
      <c r="F207" s="450">
        <v>0</v>
      </c>
    </row>
    <row r="208" spans="1:7">
      <c r="A208" s="526"/>
      <c r="B208" s="539"/>
      <c r="C208" s="340"/>
      <c r="D208" s="303"/>
      <c r="E208" s="618"/>
      <c r="F208" s="304"/>
    </row>
    <row r="209" spans="1:6" ht="22.5" customHeight="1">
      <c r="A209" s="607" t="s">
        <v>20</v>
      </c>
      <c r="B209" s="541" t="s">
        <v>266</v>
      </c>
      <c r="C209" s="608" t="s">
        <v>335</v>
      </c>
      <c r="D209" s="590">
        <f>D213</f>
        <v>20000</v>
      </c>
      <c r="E209" s="609">
        <f>E213</f>
        <v>40000</v>
      </c>
      <c r="F209" s="591">
        <f>F213</f>
        <v>0</v>
      </c>
    </row>
    <row r="210" spans="1:6" ht="32.25" customHeight="1">
      <c r="A210" s="328" t="s">
        <v>317</v>
      </c>
      <c r="B210" s="479" t="s">
        <v>339</v>
      </c>
      <c r="C210" s="361" t="s">
        <v>325</v>
      </c>
      <c r="D210" s="332">
        <f>D209</f>
        <v>20000</v>
      </c>
      <c r="E210" s="626">
        <f>E209</f>
        <v>40000</v>
      </c>
      <c r="F210" s="349">
        <f>F209</f>
        <v>0</v>
      </c>
    </row>
    <row r="211" spans="1:6" ht="21.75" customHeight="1">
      <c r="A211" s="328" t="s">
        <v>415</v>
      </c>
      <c r="B211" s="479" t="s">
        <v>22</v>
      </c>
      <c r="C211" s="361" t="s">
        <v>402</v>
      </c>
      <c r="D211" s="332">
        <f>D209</f>
        <v>20000</v>
      </c>
      <c r="E211" s="626">
        <f>E209</f>
        <v>40000</v>
      </c>
      <c r="F211" s="349">
        <f>F209</f>
        <v>0</v>
      </c>
    </row>
    <row r="212" spans="1:6">
      <c r="A212" s="526"/>
      <c r="B212" s="539"/>
      <c r="C212" s="340"/>
      <c r="D212" s="303"/>
      <c r="E212" s="618"/>
      <c r="F212" s="304"/>
    </row>
    <row r="213" spans="1:6">
      <c r="A213" s="526"/>
      <c r="B213" s="528">
        <v>32</v>
      </c>
      <c r="C213" s="344" t="s">
        <v>15</v>
      </c>
      <c r="D213" s="345">
        <v>20000</v>
      </c>
      <c r="E213" s="409">
        <v>40000</v>
      </c>
      <c r="F213" s="346">
        <v>0</v>
      </c>
    </row>
    <row r="214" spans="1:6">
      <c r="A214" s="526"/>
      <c r="B214" s="539"/>
      <c r="C214" s="340"/>
      <c r="D214" s="303"/>
      <c r="E214" s="618"/>
      <c r="F214" s="304"/>
    </row>
    <row r="215" spans="1:6" ht="36.75" customHeight="1">
      <c r="A215" s="607" t="s">
        <v>20</v>
      </c>
      <c r="B215" s="541" t="s">
        <v>473</v>
      </c>
      <c r="C215" s="542" t="s">
        <v>215</v>
      </c>
      <c r="D215" s="590">
        <f>D219</f>
        <v>13000</v>
      </c>
      <c r="E215" s="609">
        <f>E219</f>
        <v>0</v>
      </c>
      <c r="F215" s="591">
        <f>F219</f>
        <v>0</v>
      </c>
    </row>
    <row r="216" spans="1:6" ht="36.75" customHeight="1">
      <c r="A216" s="328" t="s">
        <v>317</v>
      </c>
      <c r="B216" s="479" t="s">
        <v>339</v>
      </c>
      <c r="C216" s="361" t="s">
        <v>325</v>
      </c>
      <c r="D216" s="332">
        <f>D215</f>
        <v>13000</v>
      </c>
      <c r="E216" s="626">
        <f>E215</f>
        <v>0</v>
      </c>
      <c r="F216" s="349">
        <f>F215</f>
        <v>0</v>
      </c>
    </row>
    <row r="217" spans="1:6" ht="18" customHeight="1">
      <c r="A217" s="328" t="s">
        <v>415</v>
      </c>
      <c r="B217" s="479" t="s">
        <v>22</v>
      </c>
      <c r="C217" s="361" t="s">
        <v>402</v>
      </c>
      <c r="D217" s="332">
        <f>D215</f>
        <v>13000</v>
      </c>
      <c r="E217" s="626">
        <f>E215</f>
        <v>0</v>
      </c>
      <c r="F217" s="349">
        <f>F215</f>
        <v>0</v>
      </c>
    </row>
    <row r="218" spans="1:6" ht="14.25" customHeight="1">
      <c r="A218" s="612"/>
      <c r="B218" s="613"/>
      <c r="C218" s="448"/>
      <c r="D218" s="437"/>
      <c r="E218" s="614"/>
      <c r="F218" s="449"/>
    </row>
    <row r="219" spans="1:6" ht="30" customHeight="1">
      <c r="A219" s="624"/>
      <c r="B219" s="598">
        <v>42</v>
      </c>
      <c r="C219" s="599" t="s">
        <v>36</v>
      </c>
      <c r="D219" s="38">
        <v>13000</v>
      </c>
      <c r="E219" s="431">
        <v>0</v>
      </c>
      <c r="F219" s="450">
        <v>0</v>
      </c>
    </row>
    <row r="220" spans="1:6" ht="14.25" customHeight="1">
      <c r="A220" s="624"/>
      <c r="B220" s="613"/>
      <c r="C220" s="448"/>
      <c r="D220" s="437"/>
      <c r="E220" s="614"/>
      <c r="F220" s="449"/>
    </row>
    <row r="221" spans="1:6" ht="49.5" customHeight="1">
      <c r="A221" s="607" t="s">
        <v>20</v>
      </c>
      <c r="B221" s="541" t="s">
        <v>267</v>
      </c>
      <c r="C221" s="542" t="s">
        <v>505</v>
      </c>
      <c r="D221" s="590">
        <f>D225</f>
        <v>65000</v>
      </c>
      <c r="E221" s="609">
        <f>E225</f>
        <v>50000</v>
      </c>
      <c r="F221" s="591">
        <f>F225</f>
        <v>50000</v>
      </c>
    </row>
    <row r="222" spans="1:6" ht="34.5" customHeight="1">
      <c r="A222" s="328" t="s">
        <v>317</v>
      </c>
      <c r="B222" s="524" t="s">
        <v>348</v>
      </c>
      <c r="C222" s="330" t="s">
        <v>320</v>
      </c>
      <c r="D222" s="332">
        <f>D221</f>
        <v>65000</v>
      </c>
      <c r="E222" s="626">
        <f>E221</f>
        <v>50000</v>
      </c>
      <c r="F222" s="349">
        <f>F221</f>
        <v>50000</v>
      </c>
    </row>
    <row r="223" spans="1:6" ht="21" customHeight="1">
      <c r="A223" s="328" t="s">
        <v>415</v>
      </c>
      <c r="B223" s="524" t="s">
        <v>22</v>
      </c>
      <c r="C223" s="330" t="s">
        <v>402</v>
      </c>
      <c r="D223" s="332">
        <f>D221</f>
        <v>65000</v>
      </c>
      <c r="E223" s="626">
        <f>E221</f>
        <v>50000</v>
      </c>
      <c r="F223" s="349">
        <f>F221</f>
        <v>50000</v>
      </c>
    </row>
    <row r="224" spans="1:6" ht="14.25" customHeight="1">
      <c r="A224" s="624"/>
      <c r="B224" s="613"/>
      <c r="C224" s="448"/>
      <c r="D224" s="437"/>
      <c r="E224" s="614"/>
      <c r="F224" s="449"/>
    </row>
    <row r="225" spans="1:6" ht="14.25" customHeight="1">
      <c r="A225" s="610"/>
      <c r="B225" s="611">
        <v>32</v>
      </c>
      <c r="C225" s="36" t="s">
        <v>15</v>
      </c>
      <c r="D225" s="38">
        <v>65000</v>
      </c>
      <c r="E225" s="431">
        <v>50000</v>
      </c>
      <c r="F225" s="450">
        <v>50000</v>
      </c>
    </row>
    <row r="226" spans="1:6" ht="14.25" customHeight="1">
      <c r="A226" s="624"/>
      <c r="B226" s="613"/>
      <c r="C226" s="627"/>
      <c r="D226" s="628"/>
      <c r="E226" s="629"/>
      <c r="F226" s="630"/>
    </row>
    <row r="227" spans="1:6" ht="40.5" customHeight="1">
      <c r="A227" s="607" t="s">
        <v>20</v>
      </c>
      <c r="B227" s="541" t="s">
        <v>268</v>
      </c>
      <c r="C227" s="542" t="s">
        <v>211</v>
      </c>
      <c r="D227" s="543">
        <f>D231</f>
        <v>23000</v>
      </c>
      <c r="E227" s="543">
        <f>E231</f>
        <v>40000</v>
      </c>
      <c r="F227" s="591">
        <f>F231</f>
        <v>0</v>
      </c>
    </row>
    <row r="228" spans="1:6" ht="33.75" customHeight="1">
      <c r="A228" s="337" t="s">
        <v>317</v>
      </c>
      <c r="B228" s="524" t="s">
        <v>347</v>
      </c>
      <c r="C228" s="330" t="s">
        <v>319</v>
      </c>
      <c r="D228" s="331">
        <f>D227</f>
        <v>23000</v>
      </c>
      <c r="E228" s="331">
        <f>E227</f>
        <v>40000</v>
      </c>
      <c r="F228" s="333">
        <f>F227</f>
        <v>0</v>
      </c>
    </row>
    <row r="229" spans="1:6" ht="18.75" customHeight="1">
      <c r="A229" s="337" t="s">
        <v>415</v>
      </c>
      <c r="B229" s="524" t="s">
        <v>22</v>
      </c>
      <c r="C229" s="330" t="s">
        <v>402</v>
      </c>
      <c r="D229" s="331">
        <f>D227</f>
        <v>23000</v>
      </c>
      <c r="E229" s="331">
        <f>E227</f>
        <v>40000</v>
      </c>
      <c r="F229" s="333">
        <f>F227</f>
        <v>0</v>
      </c>
    </row>
    <row r="230" spans="1:6" ht="14.25" customHeight="1">
      <c r="A230" s="624"/>
      <c r="B230" s="613"/>
      <c r="C230" s="448"/>
      <c r="D230" s="437"/>
      <c r="E230" s="614"/>
      <c r="F230" s="449"/>
    </row>
    <row r="231" spans="1:6" ht="14.25" customHeight="1">
      <c r="A231" s="610"/>
      <c r="B231" s="611">
        <v>32</v>
      </c>
      <c r="C231" s="36" t="s">
        <v>15</v>
      </c>
      <c r="D231" s="38">
        <v>23000</v>
      </c>
      <c r="E231" s="431">
        <v>40000</v>
      </c>
      <c r="F231" s="450">
        <v>0</v>
      </c>
    </row>
    <row r="232" spans="1:6" ht="14.25" customHeight="1">
      <c r="A232" s="624"/>
      <c r="B232" s="613"/>
      <c r="C232" s="448"/>
      <c r="D232" s="437"/>
      <c r="E232" s="614"/>
      <c r="F232" s="449"/>
    </row>
    <row r="233" spans="1:6" ht="68.25" customHeight="1">
      <c r="A233" s="607" t="s">
        <v>20</v>
      </c>
      <c r="B233" s="541" t="s">
        <v>269</v>
      </c>
      <c r="C233" s="608" t="s">
        <v>436</v>
      </c>
      <c r="D233" s="543">
        <f>D237</f>
        <v>50000</v>
      </c>
      <c r="E233" s="623">
        <f>E237</f>
        <v>50000</v>
      </c>
      <c r="F233" s="591">
        <f>F237</f>
        <v>50000</v>
      </c>
    </row>
    <row r="234" spans="1:6" ht="33" customHeight="1">
      <c r="A234" s="337" t="s">
        <v>317</v>
      </c>
      <c r="B234" s="524" t="s">
        <v>347</v>
      </c>
      <c r="C234" s="330" t="s">
        <v>319</v>
      </c>
      <c r="D234" s="331">
        <f>D233</f>
        <v>50000</v>
      </c>
      <c r="E234" s="331">
        <f>E233</f>
        <v>50000</v>
      </c>
      <c r="F234" s="333">
        <f>F233</f>
        <v>50000</v>
      </c>
    </row>
    <row r="235" spans="1:6" ht="22.5" customHeight="1">
      <c r="A235" s="337" t="s">
        <v>415</v>
      </c>
      <c r="B235" s="524" t="s">
        <v>22</v>
      </c>
      <c r="C235" s="330" t="s">
        <v>402</v>
      </c>
      <c r="D235" s="331">
        <f>D233</f>
        <v>50000</v>
      </c>
      <c r="E235" s="331">
        <f>E233</f>
        <v>50000</v>
      </c>
      <c r="F235" s="333">
        <f>F233</f>
        <v>50000</v>
      </c>
    </row>
    <row r="236" spans="1:6" ht="14.25" customHeight="1">
      <c r="A236" s="624"/>
      <c r="B236" s="613"/>
      <c r="C236" s="340"/>
      <c r="D236" s="437"/>
      <c r="E236" s="614"/>
      <c r="F236" s="449"/>
    </row>
    <row r="237" spans="1:6" ht="14.25" customHeight="1">
      <c r="A237" s="610"/>
      <c r="B237" s="611">
        <v>32</v>
      </c>
      <c r="C237" s="36" t="s">
        <v>15</v>
      </c>
      <c r="D237" s="38">
        <v>50000</v>
      </c>
      <c r="E237" s="431">
        <v>50000</v>
      </c>
      <c r="F237" s="450">
        <v>50000</v>
      </c>
    </row>
    <row r="238" spans="1:6" ht="14.25" customHeight="1">
      <c r="A238" s="624"/>
      <c r="B238" s="613"/>
      <c r="C238" s="627"/>
      <c r="D238" s="628"/>
      <c r="E238" s="629"/>
      <c r="F238" s="630"/>
    </row>
    <row r="239" spans="1:6" ht="49.5" customHeight="1">
      <c r="A239" s="607" t="s">
        <v>20</v>
      </c>
      <c r="B239" s="541" t="s">
        <v>474</v>
      </c>
      <c r="C239" s="542" t="s">
        <v>244</v>
      </c>
      <c r="D239" s="590">
        <f>D243+D245</f>
        <v>12000</v>
      </c>
      <c r="E239" s="609">
        <f>E243+E245</f>
        <v>40000</v>
      </c>
      <c r="F239" s="631">
        <f>F243+F245</f>
        <v>80000</v>
      </c>
    </row>
    <row r="240" spans="1:6" ht="34.5" customHeight="1">
      <c r="A240" s="328" t="s">
        <v>317</v>
      </c>
      <c r="B240" s="479" t="s">
        <v>339</v>
      </c>
      <c r="C240" s="361" t="s">
        <v>325</v>
      </c>
      <c r="D240" s="332">
        <f>D239</f>
        <v>12000</v>
      </c>
      <c r="E240" s="626">
        <f>E239</f>
        <v>40000</v>
      </c>
      <c r="F240" s="349">
        <f>F239</f>
        <v>80000</v>
      </c>
    </row>
    <row r="241" spans="1:6" ht="28.5" customHeight="1">
      <c r="A241" s="328" t="s">
        <v>415</v>
      </c>
      <c r="B241" s="479" t="s">
        <v>22</v>
      </c>
      <c r="C241" s="361" t="s">
        <v>402</v>
      </c>
      <c r="D241" s="332">
        <f>D239</f>
        <v>12000</v>
      </c>
      <c r="E241" s="626">
        <f>E239</f>
        <v>40000</v>
      </c>
      <c r="F241" s="349">
        <f>F239</f>
        <v>80000</v>
      </c>
    </row>
    <row r="242" spans="1:6" ht="14.25" customHeight="1">
      <c r="A242" s="624"/>
      <c r="B242" s="613"/>
      <c r="C242" s="448"/>
      <c r="D242" s="437"/>
      <c r="E242" s="614"/>
      <c r="F242" s="449"/>
    </row>
    <row r="243" spans="1:6" ht="14.25" customHeight="1">
      <c r="A243" s="610"/>
      <c r="B243" s="611">
        <v>32</v>
      </c>
      <c r="C243" s="36" t="s">
        <v>15</v>
      </c>
      <c r="D243" s="38">
        <v>12000</v>
      </c>
      <c r="E243" s="431">
        <v>40000</v>
      </c>
      <c r="F243" s="450">
        <v>0</v>
      </c>
    </row>
    <row r="244" spans="1:6" ht="14.25" customHeight="1">
      <c r="A244" s="610"/>
      <c r="B244" s="611"/>
      <c r="C244" s="36"/>
      <c r="D244" s="38"/>
      <c r="E244" s="431"/>
      <c r="F244" s="450"/>
    </row>
    <row r="245" spans="1:6" ht="34.5" customHeight="1">
      <c r="A245" s="610"/>
      <c r="B245" s="611">
        <v>42</v>
      </c>
      <c r="C245" s="36" t="s">
        <v>36</v>
      </c>
      <c r="D245" s="38">
        <v>0</v>
      </c>
      <c r="E245" s="431">
        <v>0</v>
      </c>
      <c r="F245" s="450">
        <v>80000</v>
      </c>
    </row>
    <row r="246" spans="1:6" ht="14.25" customHeight="1">
      <c r="A246" s="624"/>
      <c r="B246" s="613"/>
      <c r="C246" s="627"/>
      <c r="D246" s="628"/>
      <c r="E246" s="629"/>
      <c r="F246" s="630"/>
    </row>
    <row r="247" spans="1:6" ht="52.5" customHeight="1">
      <c r="A247" s="607" t="s">
        <v>20</v>
      </c>
      <c r="B247" s="541" t="s">
        <v>270</v>
      </c>
      <c r="C247" s="542" t="s">
        <v>231</v>
      </c>
      <c r="D247" s="590">
        <f>D251+D253</f>
        <v>12000</v>
      </c>
      <c r="E247" s="609">
        <f>E251+E253</f>
        <v>40000</v>
      </c>
      <c r="F247" s="631">
        <f>F251+F253</f>
        <v>80000</v>
      </c>
    </row>
    <row r="248" spans="1:6" ht="36" customHeight="1">
      <c r="A248" s="328" t="s">
        <v>317</v>
      </c>
      <c r="B248" s="479" t="s">
        <v>339</v>
      </c>
      <c r="C248" s="361" t="s">
        <v>325</v>
      </c>
      <c r="D248" s="332">
        <f>D247</f>
        <v>12000</v>
      </c>
      <c r="E248" s="626">
        <f>E247</f>
        <v>40000</v>
      </c>
      <c r="F248" s="349">
        <f>F247</f>
        <v>80000</v>
      </c>
    </row>
    <row r="249" spans="1:6" ht="28.5" customHeight="1">
      <c r="A249" s="328" t="s">
        <v>415</v>
      </c>
      <c r="B249" s="479" t="s">
        <v>22</v>
      </c>
      <c r="C249" s="361" t="s">
        <v>402</v>
      </c>
      <c r="D249" s="332">
        <f>D247</f>
        <v>12000</v>
      </c>
      <c r="E249" s="626">
        <f>E247</f>
        <v>40000</v>
      </c>
      <c r="F249" s="349">
        <f>F247</f>
        <v>80000</v>
      </c>
    </row>
    <row r="250" spans="1:6" ht="14.25" customHeight="1">
      <c r="A250" s="624"/>
      <c r="B250" s="613"/>
      <c r="C250" s="448"/>
      <c r="D250" s="437"/>
      <c r="E250" s="614"/>
      <c r="F250" s="449"/>
    </row>
    <row r="251" spans="1:6" ht="14.25" customHeight="1">
      <c r="A251" s="610"/>
      <c r="B251" s="611">
        <v>32</v>
      </c>
      <c r="C251" s="36" t="s">
        <v>188</v>
      </c>
      <c r="D251" s="38">
        <v>12000</v>
      </c>
      <c r="E251" s="431">
        <v>40000</v>
      </c>
      <c r="F251" s="450">
        <v>0</v>
      </c>
    </row>
    <row r="252" spans="1:6" ht="14.25" customHeight="1">
      <c r="A252" s="610"/>
      <c r="B252" s="611"/>
      <c r="C252" s="36"/>
      <c r="D252" s="38"/>
      <c r="E252" s="431"/>
      <c r="F252" s="450"/>
    </row>
    <row r="253" spans="1:6" ht="33" customHeight="1">
      <c r="A253" s="610"/>
      <c r="B253" s="611">
        <v>42</v>
      </c>
      <c r="C253" s="36" t="s">
        <v>36</v>
      </c>
      <c r="D253" s="38">
        <v>0</v>
      </c>
      <c r="E253" s="431">
        <v>0</v>
      </c>
      <c r="F253" s="450">
        <v>80000</v>
      </c>
    </row>
    <row r="254" spans="1:6" ht="15" customHeight="1">
      <c r="A254" s="624"/>
      <c r="B254" s="611"/>
      <c r="C254" s="632"/>
      <c r="D254" s="633"/>
      <c r="E254" s="634"/>
      <c r="F254" s="635"/>
    </row>
    <row r="255" spans="1:6" ht="24.75" customHeight="1">
      <c r="A255" s="636" t="s">
        <v>20</v>
      </c>
      <c r="B255" s="541" t="s">
        <v>271</v>
      </c>
      <c r="C255" s="637" t="s">
        <v>437</v>
      </c>
      <c r="D255" s="543">
        <f>D260</f>
        <v>33000</v>
      </c>
      <c r="E255" s="623">
        <f>E260</f>
        <v>100000</v>
      </c>
      <c r="F255" s="544">
        <f>F260</f>
        <v>0</v>
      </c>
    </row>
    <row r="256" spans="1:6" ht="31.5" customHeight="1">
      <c r="A256" s="328" t="s">
        <v>317</v>
      </c>
      <c r="B256" s="479" t="s">
        <v>339</v>
      </c>
      <c r="C256" s="361" t="s">
        <v>325</v>
      </c>
      <c r="D256" s="332">
        <f>D255</f>
        <v>33000</v>
      </c>
      <c r="E256" s="626">
        <f>E255</f>
        <v>100000</v>
      </c>
      <c r="F256" s="349">
        <f>F255</f>
        <v>0</v>
      </c>
    </row>
    <row r="257" spans="1:6" ht="21" customHeight="1">
      <c r="A257" s="328" t="s">
        <v>415</v>
      </c>
      <c r="B257" s="479" t="s">
        <v>22</v>
      </c>
      <c r="C257" s="361" t="s">
        <v>402</v>
      </c>
      <c r="D257" s="332">
        <v>13000</v>
      </c>
      <c r="E257" s="626">
        <v>50000</v>
      </c>
      <c r="F257" s="349">
        <f>F255</f>
        <v>0</v>
      </c>
    </row>
    <row r="258" spans="1:6" ht="21" customHeight="1">
      <c r="A258" s="328"/>
      <c r="B258" s="479" t="s">
        <v>408</v>
      </c>
      <c r="C258" s="361" t="s">
        <v>459</v>
      </c>
      <c r="D258" s="332">
        <v>20000</v>
      </c>
      <c r="E258" s="626">
        <v>50000</v>
      </c>
      <c r="F258" s="349">
        <v>0</v>
      </c>
    </row>
    <row r="259" spans="1:6" ht="16.5" customHeight="1">
      <c r="A259" s="624"/>
      <c r="B259" s="611"/>
      <c r="C259" s="632"/>
      <c r="D259" s="633"/>
      <c r="E259" s="634"/>
      <c r="F259" s="635"/>
    </row>
    <row r="260" spans="1:6" ht="16.5" customHeight="1">
      <c r="A260" s="624"/>
      <c r="B260" s="611">
        <v>32</v>
      </c>
      <c r="C260" s="638" t="s">
        <v>15</v>
      </c>
      <c r="D260" s="37">
        <v>33000</v>
      </c>
      <c r="E260" s="639">
        <v>100000</v>
      </c>
      <c r="F260" s="92">
        <v>0</v>
      </c>
    </row>
    <row r="261" spans="1:6" ht="14.25" customHeight="1">
      <c r="A261" s="612"/>
      <c r="B261" s="613"/>
      <c r="C261" s="627"/>
      <c r="D261" s="628"/>
      <c r="E261" s="629"/>
      <c r="F261" s="630"/>
    </row>
    <row r="262" spans="1:6" ht="27.6" customHeight="1">
      <c r="A262" s="607" t="s">
        <v>20</v>
      </c>
      <c r="B262" s="541" t="s">
        <v>272</v>
      </c>
      <c r="C262" s="542" t="s">
        <v>216</v>
      </c>
      <c r="D262" s="543">
        <f>D267</f>
        <v>140000</v>
      </c>
      <c r="E262" s="609">
        <f>E267</f>
        <v>0</v>
      </c>
      <c r="F262" s="591">
        <f>F267</f>
        <v>0</v>
      </c>
    </row>
    <row r="263" spans="1:6" ht="33.75" customHeight="1">
      <c r="A263" s="328" t="s">
        <v>317</v>
      </c>
      <c r="B263" s="479" t="s">
        <v>339</v>
      </c>
      <c r="C263" s="361" t="s">
        <v>325</v>
      </c>
      <c r="D263" s="332">
        <f>D262</f>
        <v>140000</v>
      </c>
      <c r="E263" s="626">
        <f>E262</f>
        <v>0</v>
      </c>
      <c r="F263" s="349">
        <f>F262</f>
        <v>0</v>
      </c>
    </row>
    <row r="264" spans="1:6" ht="19.5" customHeight="1">
      <c r="A264" s="328" t="s">
        <v>415</v>
      </c>
      <c r="B264" s="479" t="s">
        <v>22</v>
      </c>
      <c r="C264" s="361" t="s">
        <v>402</v>
      </c>
      <c r="D264" s="332">
        <v>127000</v>
      </c>
      <c r="E264" s="626">
        <f>E262</f>
        <v>0</v>
      </c>
      <c r="F264" s="349">
        <f>F262</f>
        <v>0</v>
      </c>
    </row>
    <row r="265" spans="1:6" ht="19.5" customHeight="1">
      <c r="A265" s="328"/>
      <c r="B265" s="479" t="s">
        <v>409</v>
      </c>
      <c r="C265" s="361" t="s">
        <v>407</v>
      </c>
      <c r="D265" s="332">
        <v>13000</v>
      </c>
      <c r="E265" s="626">
        <v>0</v>
      </c>
      <c r="F265" s="349">
        <v>0</v>
      </c>
    </row>
    <row r="266" spans="1:6" ht="14.25" customHeight="1">
      <c r="A266" s="624"/>
      <c r="B266" s="613"/>
      <c r="C266" s="448"/>
      <c r="D266" s="455"/>
      <c r="E266" s="614"/>
      <c r="F266" s="449"/>
    </row>
    <row r="267" spans="1:6" ht="30.75" customHeight="1">
      <c r="A267" s="624"/>
      <c r="B267" s="611">
        <v>42</v>
      </c>
      <c r="C267" s="599" t="s">
        <v>36</v>
      </c>
      <c r="D267" s="37">
        <v>140000</v>
      </c>
      <c r="E267" s="431">
        <v>0</v>
      </c>
      <c r="F267" s="450">
        <v>0</v>
      </c>
    </row>
    <row r="268" spans="1:6" ht="20.25" customHeight="1">
      <c r="A268" s="624"/>
      <c r="B268" s="611"/>
      <c r="C268" s="599"/>
      <c r="D268" s="37"/>
      <c r="E268" s="431"/>
      <c r="F268" s="450"/>
    </row>
    <row r="269" spans="1:6" ht="49.5" customHeight="1">
      <c r="A269" s="607" t="s">
        <v>20</v>
      </c>
      <c r="B269" s="541" t="s">
        <v>506</v>
      </c>
      <c r="C269" s="662" t="s">
        <v>507</v>
      </c>
      <c r="D269" s="543">
        <f>D273</f>
        <v>10000</v>
      </c>
      <c r="E269" s="609">
        <f>E273</f>
        <v>35000</v>
      </c>
      <c r="F269" s="591">
        <f>F273</f>
        <v>100000</v>
      </c>
    </row>
    <row r="270" spans="1:6" ht="35.25" customHeight="1">
      <c r="A270" s="328" t="s">
        <v>509</v>
      </c>
      <c r="B270" s="823" t="s">
        <v>508</v>
      </c>
      <c r="C270" s="330" t="s">
        <v>325</v>
      </c>
      <c r="D270" s="331">
        <f>D269</f>
        <v>10000</v>
      </c>
      <c r="E270" s="626">
        <f>E269</f>
        <v>35000</v>
      </c>
      <c r="F270" s="349">
        <f>F269</f>
        <v>100000</v>
      </c>
    </row>
    <row r="271" spans="1:6" ht="23.25" customHeight="1">
      <c r="A271" s="824" t="s">
        <v>415</v>
      </c>
      <c r="B271" s="823">
        <v>11</v>
      </c>
      <c r="C271" s="330" t="s">
        <v>402</v>
      </c>
      <c r="D271" s="331">
        <f>D269</f>
        <v>10000</v>
      </c>
      <c r="E271" s="626">
        <f>E269</f>
        <v>35000</v>
      </c>
      <c r="F271" s="349">
        <f>F269</f>
        <v>100000</v>
      </c>
    </row>
    <row r="272" spans="1:6" ht="19.5" customHeight="1">
      <c r="A272" s="624"/>
      <c r="B272" s="611"/>
      <c r="C272" s="599"/>
      <c r="D272" s="37"/>
      <c r="E272" s="431"/>
      <c r="F272" s="450"/>
    </row>
    <row r="273" spans="1:6" ht="16.5" customHeight="1">
      <c r="A273" s="624"/>
      <c r="B273" s="611">
        <v>32</v>
      </c>
      <c r="C273" s="599" t="s">
        <v>15</v>
      </c>
      <c r="D273" s="37">
        <v>10000</v>
      </c>
      <c r="E273" s="431">
        <v>35000</v>
      </c>
      <c r="F273" s="450">
        <v>100000</v>
      </c>
    </row>
    <row r="274" spans="1:6" ht="12.75" customHeight="1">
      <c r="A274" s="624"/>
      <c r="B274" s="611"/>
      <c r="C274" s="599"/>
      <c r="D274" s="37"/>
      <c r="E274" s="431"/>
      <c r="F274" s="450"/>
    </row>
    <row r="275" spans="1:6" ht="14.25" customHeight="1">
      <c r="A275" s="612"/>
      <c r="B275" s="613"/>
      <c r="C275" s="448"/>
      <c r="D275" s="437"/>
      <c r="E275" s="614"/>
      <c r="F275" s="449"/>
    </row>
    <row r="276" spans="1:6" ht="18.75" customHeight="1">
      <c r="A276" s="607" t="s">
        <v>20</v>
      </c>
      <c r="B276" s="541" t="s">
        <v>273</v>
      </c>
      <c r="C276" s="542" t="s">
        <v>232</v>
      </c>
      <c r="D276" s="543">
        <f>D279</f>
        <v>7000</v>
      </c>
      <c r="E276" s="623">
        <f>E279</f>
        <v>100000</v>
      </c>
      <c r="F276" s="544">
        <f>F279</f>
        <v>0</v>
      </c>
    </row>
    <row r="277" spans="1:6" ht="33.75" customHeight="1">
      <c r="A277" s="337" t="s">
        <v>317</v>
      </c>
      <c r="B277" s="524" t="s">
        <v>347</v>
      </c>
      <c r="C277" s="330" t="s">
        <v>319</v>
      </c>
      <c r="D277" s="331">
        <f>D276</f>
        <v>7000</v>
      </c>
      <c r="E277" s="331">
        <f>E276</f>
        <v>100000</v>
      </c>
      <c r="F277" s="333">
        <f>F276</f>
        <v>0</v>
      </c>
    </row>
    <row r="278" spans="1:6" ht="29.25" customHeight="1">
      <c r="A278" s="337" t="s">
        <v>415</v>
      </c>
      <c r="B278" s="524" t="s">
        <v>22</v>
      </c>
      <c r="C278" s="330" t="s">
        <v>402</v>
      </c>
      <c r="D278" s="331">
        <f>D276</f>
        <v>7000</v>
      </c>
      <c r="E278" s="331">
        <f>E276</f>
        <v>100000</v>
      </c>
      <c r="F278" s="333">
        <f>F276</f>
        <v>0</v>
      </c>
    </row>
    <row r="279" spans="1:6" ht="30" customHeight="1">
      <c r="A279" s="624"/>
      <c r="B279" s="611">
        <v>32</v>
      </c>
      <c r="C279" s="36" t="s">
        <v>15</v>
      </c>
      <c r="D279" s="37">
        <v>7000</v>
      </c>
      <c r="E279" s="639">
        <v>100000</v>
      </c>
      <c r="F279" s="92">
        <v>0</v>
      </c>
    </row>
    <row r="280" spans="1:6" ht="14.25" customHeight="1">
      <c r="A280" s="624"/>
      <c r="B280" s="613"/>
      <c r="C280" s="448"/>
      <c r="D280" s="455"/>
      <c r="E280" s="640"/>
      <c r="F280" s="462"/>
    </row>
    <row r="281" spans="1:6" ht="16.5" customHeight="1">
      <c r="A281" s="607" t="s">
        <v>20</v>
      </c>
      <c r="B281" s="541" t="s">
        <v>274</v>
      </c>
      <c r="C281" s="542" t="s">
        <v>475</v>
      </c>
      <c r="D281" s="543">
        <f>D285</f>
        <v>100000</v>
      </c>
      <c r="E281" s="623">
        <f>E285</f>
        <v>0</v>
      </c>
      <c r="F281" s="544">
        <f>F285</f>
        <v>0</v>
      </c>
    </row>
    <row r="282" spans="1:6" ht="31.5" customHeight="1">
      <c r="A282" s="337" t="s">
        <v>317</v>
      </c>
      <c r="B282" s="524" t="s">
        <v>347</v>
      </c>
      <c r="C282" s="330" t="s">
        <v>319</v>
      </c>
      <c r="D282" s="331">
        <f>D281</f>
        <v>100000</v>
      </c>
      <c r="E282" s="331">
        <f>E281</f>
        <v>0</v>
      </c>
      <c r="F282" s="333">
        <f>F281</f>
        <v>0</v>
      </c>
    </row>
    <row r="283" spans="1:6" ht="17.25" customHeight="1">
      <c r="A283" s="337" t="s">
        <v>415</v>
      </c>
      <c r="B283" s="524" t="s">
        <v>22</v>
      </c>
      <c r="C283" s="330" t="s">
        <v>402</v>
      </c>
      <c r="D283" s="331">
        <v>100000</v>
      </c>
      <c r="E283" s="331">
        <v>0</v>
      </c>
      <c r="F283" s="333">
        <v>0</v>
      </c>
    </row>
    <row r="284" spans="1:6" ht="14.25" customHeight="1">
      <c r="A284" s="624"/>
      <c r="B284" s="613"/>
      <c r="C284" s="448"/>
      <c r="D284" s="455"/>
      <c r="E284" s="640"/>
      <c r="F284" s="462"/>
    </row>
    <row r="285" spans="1:6" ht="25.5" customHeight="1">
      <c r="A285" s="624"/>
      <c r="B285" s="611">
        <v>32</v>
      </c>
      <c r="C285" s="36" t="s">
        <v>15</v>
      </c>
      <c r="D285" s="37">
        <v>100000</v>
      </c>
      <c r="E285" s="639">
        <v>0</v>
      </c>
      <c r="F285" s="92">
        <v>0</v>
      </c>
    </row>
    <row r="286" spans="1:6" ht="14.25" customHeight="1">
      <c r="A286" s="641"/>
      <c r="B286" s="642"/>
      <c r="C286" s="643"/>
      <c r="D286" s="644"/>
      <c r="E286" s="645"/>
      <c r="F286" s="646"/>
    </row>
    <row r="287" spans="1:6" ht="39.75" customHeight="1">
      <c r="A287" s="607" t="s">
        <v>20</v>
      </c>
      <c r="B287" s="565" t="s">
        <v>275</v>
      </c>
      <c r="C287" s="542" t="s">
        <v>476</v>
      </c>
      <c r="D287" s="590">
        <f>D291</f>
        <v>10000</v>
      </c>
      <c r="E287" s="609">
        <f>E291</f>
        <v>20000</v>
      </c>
      <c r="F287" s="591">
        <f>F291</f>
        <v>0</v>
      </c>
    </row>
    <row r="288" spans="1:6" ht="32.25" customHeight="1">
      <c r="A288" s="337" t="s">
        <v>317</v>
      </c>
      <c r="B288" s="524" t="s">
        <v>347</v>
      </c>
      <c r="C288" s="330" t="s">
        <v>319</v>
      </c>
      <c r="D288" s="331">
        <f>D287</f>
        <v>10000</v>
      </c>
      <c r="E288" s="331">
        <f>E287</f>
        <v>20000</v>
      </c>
      <c r="F288" s="333">
        <f>F287</f>
        <v>0</v>
      </c>
    </row>
    <row r="289" spans="1:6" ht="32.25" customHeight="1">
      <c r="A289" s="337" t="s">
        <v>415</v>
      </c>
      <c r="B289" s="524" t="s">
        <v>22</v>
      </c>
      <c r="C289" s="330" t="s">
        <v>402</v>
      </c>
      <c r="D289" s="331">
        <f>D287</f>
        <v>10000</v>
      </c>
      <c r="E289" s="331">
        <f>E287</f>
        <v>20000</v>
      </c>
      <c r="F289" s="333">
        <f>F287</f>
        <v>0</v>
      </c>
    </row>
    <row r="290" spans="1:6" ht="14.25" customHeight="1">
      <c r="A290" s="624"/>
      <c r="B290" s="48"/>
      <c r="C290" s="351"/>
      <c r="D290" s="437"/>
      <c r="E290" s="614"/>
      <c r="F290" s="449"/>
    </row>
    <row r="291" spans="1:6" ht="39" customHeight="1" thickBot="1">
      <c r="A291" s="647"/>
      <c r="B291" s="648">
        <v>42</v>
      </c>
      <c r="C291" s="649" t="s">
        <v>36</v>
      </c>
      <c r="D291" s="650">
        <v>10000</v>
      </c>
      <c r="E291" s="651">
        <v>20000</v>
      </c>
      <c r="F291" s="652">
        <v>0</v>
      </c>
    </row>
  </sheetData>
  <pageMargins left="0.25" right="0.25" top="0.75" bottom="0.75" header="0.3" footer="0.3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57"/>
  <sheetViews>
    <sheetView workbookViewId="0">
      <selection activeCell="F134" sqref="F134"/>
    </sheetView>
  </sheetViews>
  <sheetFormatPr defaultRowHeight="15.75"/>
  <cols>
    <col min="1" max="1" width="21" style="265" customWidth="1"/>
    <col min="2" max="2" width="17.5703125" style="265" customWidth="1"/>
    <col min="3" max="3" width="59.5703125" style="265" customWidth="1"/>
    <col min="4" max="4" width="21.5703125" style="265" customWidth="1"/>
    <col min="5" max="5" width="23.5703125" style="267" customWidth="1"/>
    <col min="6" max="6" width="22.28515625" style="265" customWidth="1"/>
    <col min="7" max="7" width="12.7109375" bestFit="1" customWidth="1"/>
    <col min="8" max="8" width="12" bestFit="1" customWidth="1"/>
  </cols>
  <sheetData>
    <row r="1" spans="1:6" ht="16.5" thickBot="1"/>
    <row r="2" spans="1:6" ht="44.45" customHeight="1">
      <c r="A2" s="300" t="s">
        <v>357</v>
      </c>
      <c r="B2" s="154" t="s">
        <v>0</v>
      </c>
      <c r="C2" s="154" t="s">
        <v>8</v>
      </c>
      <c r="D2" s="301" t="s">
        <v>483</v>
      </c>
      <c r="E2" s="301" t="s">
        <v>462</v>
      </c>
      <c r="F2" s="156" t="s">
        <v>484</v>
      </c>
    </row>
    <row r="3" spans="1:6">
      <c r="A3" s="503"/>
      <c r="B3" s="504"/>
      <c r="D3" s="505"/>
      <c r="E3" s="303"/>
      <c r="F3" s="506"/>
    </row>
    <row r="4" spans="1:6" ht="40.5" customHeight="1">
      <c r="A4" s="507"/>
      <c r="B4" s="508"/>
      <c r="C4" s="509" t="s">
        <v>397</v>
      </c>
      <c r="D4" s="510">
        <f>D5</f>
        <v>4475000</v>
      </c>
      <c r="E4" s="510">
        <f>E5</f>
        <v>2393000</v>
      </c>
      <c r="F4" s="511">
        <f>F5</f>
        <v>2415000</v>
      </c>
    </row>
    <row r="5" spans="1:6" ht="23.25" customHeight="1">
      <c r="A5" s="512" t="s">
        <v>9</v>
      </c>
      <c r="B5" s="513" t="s">
        <v>276</v>
      </c>
      <c r="C5" s="514" t="s">
        <v>468</v>
      </c>
      <c r="D5" s="65">
        <f>D7+D59+D137</f>
        <v>4475000</v>
      </c>
      <c r="E5" s="65">
        <f>E7+E59+E137</f>
        <v>2393000</v>
      </c>
      <c r="F5" s="67">
        <f>F7+F59+F137</f>
        <v>2415000</v>
      </c>
    </row>
    <row r="6" spans="1:6">
      <c r="A6" s="350"/>
      <c r="B6" s="583"/>
      <c r="C6" s="351"/>
      <c r="D6" s="587"/>
      <c r="E6" s="382"/>
      <c r="F6" s="588"/>
    </row>
    <row r="7" spans="1:6" ht="36" customHeight="1">
      <c r="A7" s="653" t="s">
        <v>11</v>
      </c>
      <c r="B7" s="856">
        <v>1014</v>
      </c>
      <c r="C7" s="33" t="s">
        <v>469</v>
      </c>
      <c r="D7" s="857">
        <f>D9+D16+D24+D36+D44+D51+D30</f>
        <v>678000</v>
      </c>
      <c r="E7" s="34">
        <f>E9+E16+E24+E30+E36+E44+E51</f>
        <v>826000</v>
      </c>
      <c r="F7" s="90">
        <f>F9+F16+F24+F30+F36+F44+F51</f>
        <v>769000</v>
      </c>
    </row>
    <row r="8" spans="1:6">
      <c r="A8" s="503"/>
      <c r="B8" s="504"/>
      <c r="D8" s="517"/>
      <c r="E8" s="303"/>
      <c r="F8" s="518"/>
    </row>
    <row r="9" spans="1:6" ht="32.25" customHeight="1">
      <c r="A9" s="564" t="s">
        <v>13</v>
      </c>
      <c r="B9" s="565" t="s">
        <v>277</v>
      </c>
      <c r="C9" s="542" t="s">
        <v>147</v>
      </c>
      <c r="D9" s="566">
        <f>D14</f>
        <v>40000</v>
      </c>
      <c r="E9" s="566">
        <f>E14</f>
        <v>50000</v>
      </c>
      <c r="F9" s="567">
        <f>F14</f>
        <v>50000</v>
      </c>
    </row>
    <row r="10" spans="1:6" ht="31.5" customHeight="1">
      <c r="A10" s="328" t="s">
        <v>306</v>
      </c>
      <c r="B10" s="329" t="s">
        <v>354</v>
      </c>
      <c r="C10" s="330" t="s">
        <v>332</v>
      </c>
      <c r="D10" s="404">
        <f>D9</f>
        <v>40000</v>
      </c>
      <c r="E10" s="404">
        <f>E9</f>
        <v>50000</v>
      </c>
      <c r="F10" s="559">
        <f>F9</f>
        <v>50000</v>
      </c>
    </row>
    <row r="11" spans="1:6" ht="22.5" customHeight="1">
      <c r="A11" s="328" t="s">
        <v>415</v>
      </c>
      <c r="B11" s="329" t="s">
        <v>22</v>
      </c>
      <c r="C11" s="545" t="s">
        <v>402</v>
      </c>
      <c r="D11" s="558">
        <v>20000</v>
      </c>
      <c r="E11" s="558">
        <v>25000</v>
      </c>
      <c r="F11" s="682">
        <v>25000</v>
      </c>
    </row>
    <row r="12" spans="1:6" ht="22.5" customHeight="1">
      <c r="A12" s="328"/>
      <c r="B12" s="329" t="s">
        <v>408</v>
      </c>
      <c r="C12" s="545" t="s">
        <v>429</v>
      </c>
      <c r="D12" s="558">
        <v>20000</v>
      </c>
      <c r="E12" s="558">
        <v>25000</v>
      </c>
      <c r="F12" s="682">
        <v>25000</v>
      </c>
    </row>
    <row r="13" spans="1:6">
      <c r="A13" s="624"/>
      <c r="B13" s="489"/>
      <c r="C13" s="469"/>
      <c r="D13" s="600"/>
      <c r="E13" s="437"/>
      <c r="F13" s="572"/>
    </row>
    <row r="14" spans="1:6">
      <c r="A14" s="624"/>
      <c r="B14" s="611">
        <v>32</v>
      </c>
      <c r="C14" s="858" t="s">
        <v>15</v>
      </c>
      <c r="D14" s="600">
        <v>40000</v>
      </c>
      <c r="E14" s="600">
        <v>50000</v>
      </c>
      <c r="F14" s="572">
        <v>50000</v>
      </c>
    </row>
    <row r="15" spans="1:6">
      <c r="A15" s="654"/>
      <c r="B15" s="489"/>
      <c r="C15" s="436"/>
      <c r="D15" s="57"/>
      <c r="E15" s="437"/>
      <c r="F15" s="655"/>
    </row>
    <row r="16" spans="1:6" ht="25.9" customHeight="1">
      <c r="A16" s="564" t="s">
        <v>13</v>
      </c>
      <c r="B16" s="565" t="s">
        <v>278</v>
      </c>
      <c r="C16" s="542" t="s">
        <v>81</v>
      </c>
      <c r="D16" s="566">
        <f>D22</f>
        <v>320000</v>
      </c>
      <c r="E16" s="566">
        <f>E22</f>
        <v>320000</v>
      </c>
      <c r="F16" s="567">
        <f>F22</f>
        <v>320000</v>
      </c>
    </row>
    <row r="17" spans="1:7" ht="36" customHeight="1">
      <c r="A17" s="328" t="s">
        <v>306</v>
      </c>
      <c r="B17" s="329" t="s">
        <v>354</v>
      </c>
      <c r="C17" s="330" t="s">
        <v>332</v>
      </c>
      <c r="D17" s="404">
        <v>320000</v>
      </c>
      <c r="E17" s="404">
        <f>E16</f>
        <v>320000</v>
      </c>
      <c r="F17" s="559">
        <f>F16</f>
        <v>320000</v>
      </c>
    </row>
    <row r="18" spans="1:7" ht="18.75" customHeight="1">
      <c r="A18" s="328" t="s">
        <v>415</v>
      </c>
      <c r="B18" s="329" t="s">
        <v>22</v>
      </c>
      <c r="C18" s="330" t="s">
        <v>402</v>
      </c>
      <c r="D18" s="404">
        <v>290000</v>
      </c>
      <c r="E18" s="404">
        <v>320000</v>
      </c>
      <c r="F18" s="559">
        <v>320000</v>
      </c>
      <c r="G18" s="2"/>
    </row>
    <row r="19" spans="1:7" ht="15.75" customHeight="1">
      <c r="A19" s="328"/>
      <c r="B19" s="329" t="s">
        <v>413</v>
      </c>
      <c r="C19" s="330" t="s">
        <v>414</v>
      </c>
      <c r="D19" s="404">
        <v>30000</v>
      </c>
      <c r="E19" s="404">
        <v>0</v>
      </c>
      <c r="F19" s="559">
        <v>0</v>
      </c>
    </row>
    <row r="20" spans="1:7" ht="15.75" customHeight="1">
      <c r="A20" s="328"/>
      <c r="B20" s="329" t="s">
        <v>409</v>
      </c>
      <c r="C20" s="330" t="s">
        <v>407</v>
      </c>
      <c r="D20" s="404">
        <v>0</v>
      </c>
      <c r="E20" s="404">
        <v>0</v>
      </c>
      <c r="F20" s="559">
        <v>0</v>
      </c>
    </row>
    <row r="21" spans="1:7">
      <c r="A21" s="624"/>
      <c r="B21" s="656"/>
      <c r="C21" s="859"/>
      <c r="D21" s="600"/>
      <c r="E21" s="437"/>
      <c r="F21" s="572"/>
    </row>
    <row r="22" spans="1:7">
      <c r="A22" s="624"/>
      <c r="B22" s="598">
        <v>35</v>
      </c>
      <c r="C22" s="657" t="s">
        <v>18</v>
      </c>
      <c r="D22" s="600">
        <v>320000</v>
      </c>
      <c r="E22" s="600">
        <v>320000</v>
      </c>
      <c r="F22" s="572">
        <v>320000</v>
      </c>
    </row>
    <row r="23" spans="1:7">
      <c r="A23" s="624"/>
      <c r="B23" s="598"/>
      <c r="C23" s="657"/>
      <c r="D23" s="600"/>
      <c r="E23" s="600"/>
      <c r="F23" s="572"/>
    </row>
    <row r="24" spans="1:7" ht="27" customHeight="1">
      <c r="A24" s="540" t="s">
        <v>13</v>
      </c>
      <c r="B24" s="541" t="s">
        <v>479</v>
      </c>
      <c r="C24" s="637" t="s">
        <v>192</v>
      </c>
      <c r="D24" s="543">
        <f>D28</f>
        <v>7000</v>
      </c>
      <c r="E24" s="543">
        <f>E28</f>
        <v>7000</v>
      </c>
      <c r="F24" s="544">
        <f>F28</f>
        <v>0</v>
      </c>
    </row>
    <row r="25" spans="1:7" ht="36" customHeight="1">
      <c r="A25" s="328" t="s">
        <v>306</v>
      </c>
      <c r="B25" s="329" t="s">
        <v>350</v>
      </c>
      <c r="C25" s="330" t="s">
        <v>322</v>
      </c>
      <c r="D25" s="404">
        <f>D24</f>
        <v>7000</v>
      </c>
      <c r="E25" s="404">
        <f>E24</f>
        <v>7000</v>
      </c>
      <c r="F25" s="559">
        <f>F24</f>
        <v>0</v>
      </c>
    </row>
    <row r="26" spans="1:7" s="9" customFormat="1" ht="23.25" customHeight="1">
      <c r="A26" s="328" t="s">
        <v>417</v>
      </c>
      <c r="B26" s="329" t="s">
        <v>22</v>
      </c>
      <c r="C26" s="330" t="s">
        <v>402</v>
      </c>
      <c r="D26" s="404">
        <f>D24</f>
        <v>7000</v>
      </c>
      <c r="E26" s="404">
        <f>E24</f>
        <v>7000</v>
      </c>
      <c r="F26" s="559">
        <f>F24</f>
        <v>0</v>
      </c>
    </row>
    <row r="27" spans="1:7">
      <c r="A27" s="654"/>
      <c r="B27" s="489"/>
      <c r="C27" s="860"/>
      <c r="D27" s="437"/>
      <c r="E27" s="437"/>
      <c r="F27" s="449"/>
    </row>
    <row r="28" spans="1:7">
      <c r="A28" s="659"/>
      <c r="B28" s="464">
        <v>32</v>
      </c>
      <c r="C28" s="861" t="s">
        <v>15</v>
      </c>
      <c r="D28" s="38">
        <v>7000</v>
      </c>
      <c r="E28" s="38">
        <v>7000</v>
      </c>
      <c r="F28" s="450">
        <v>0</v>
      </c>
    </row>
    <row r="29" spans="1:7">
      <c r="A29" s="659"/>
      <c r="B29" s="464"/>
      <c r="C29" s="861"/>
      <c r="D29" s="38"/>
      <c r="E29" s="38"/>
      <c r="F29" s="450"/>
    </row>
    <row r="30" spans="1:7" ht="22.5" customHeight="1">
      <c r="A30" s="821" t="s">
        <v>13</v>
      </c>
      <c r="B30" s="589" t="s">
        <v>500</v>
      </c>
      <c r="C30" s="637" t="s">
        <v>501</v>
      </c>
      <c r="D30" s="590">
        <f>D34</f>
        <v>100000</v>
      </c>
      <c r="E30" s="590">
        <f>E34</f>
        <v>0</v>
      </c>
      <c r="F30" s="591">
        <f>F34</f>
        <v>0</v>
      </c>
    </row>
    <row r="31" spans="1:7" ht="36" customHeight="1">
      <c r="A31" s="337" t="s">
        <v>317</v>
      </c>
      <c r="B31" s="714" t="s">
        <v>502</v>
      </c>
      <c r="C31" s="545" t="s">
        <v>332</v>
      </c>
      <c r="D31" s="332">
        <f>D30</f>
        <v>100000</v>
      </c>
      <c r="E31" s="332">
        <f>E30</f>
        <v>0</v>
      </c>
      <c r="F31" s="349">
        <f>F30</f>
        <v>0</v>
      </c>
    </row>
    <row r="32" spans="1:7">
      <c r="A32" s="822" t="s">
        <v>415</v>
      </c>
      <c r="B32" s="714">
        <v>11</v>
      </c>
      <c r="C32" s="545" t="s">
        <v>402</v>
      </c>
      <c r="D32" s="332">
        <f>D30</f>
        <v>100000</v>
      </c>
      <c r="E32" s="332">
        <f>E30</f>
        <v>0</v>
      </c>
      <c r="F32" s="349">
        <f>F30</f>
        <v>0</v>
      </c>
    </row>
    <row r="33" spans="1:7">
      <c r="A33" s="659"/>
      <c r="B33" s="464"/>
      <c r="C33" s="861"/>
      <c r="D33" s="38"/>
      <c r="E33" s="38"/>
      <c r="F33" s="450"/>
    </row>
    <row r="34" spans="1:7">
      <c r="A34" s="659"/>
      <c r="B34" s="464">
        <v>35</v>
      </c>
      <c r="C34" s="861" t="s">
        <v>18</v>
      </c>
      <c r="D34" s="38">
        <v>100000</v>
      </c>
      <c r="E34" s="38">
        <v>0</v>
      </c>
      <c r="F34" s="450">
        <v>0</v>
      </c>
    </row>
    <row r="35" spans="1:7">
      <c r="A35" s="659"/>
      <c r="B35" s="464"/>
      <c r="C35" s="861"/>
      <c r="D35" s="38"/>
      <c r="E35" s="38"/>
      <c r="F35" s="450"/>
    </row>
    <row r="36" spans="1:7" ht="27.6" customHeight="1">
      <c r="A36" s="660" t="s">
        <v>20</v>
      </c>
      <c r="B36" s="661" t="s">
        <v>279</v>
      </c>
      <c r="C36" s="662" t="s">
        <v>85</v>
      </c>
      <c r="D36" s="663">
        <f>D42</f>
        <v>133000</v>
      </c>
      <c r="E36" s="543">
        <f>E42</f>
        <v>133000</v>
      </c>
      <c r="F36" s="664">
        <f>F42</f>
        <v>133000</v>
      </c>
    </row>
    <row r="37" spans="1:7" ht="35.25" customHeight="1">
      <c r="A37" s="328" t="s">
        <v>306</v>
      </c>
      <c r="B37" s="329" t="s">
        <v>347</v>
      </c>
      <c r="C37" s="330" t="s">
        <v>319</v>
      </c>
      <c r="D37" s="404">
        <f>D36</f>
        <v>133000</v>
      </c>
      <c r="E37" s="404">
        <f>E36</f>
        <v>133000</v>
      </c>
      <c r="F37" s="559">
        <f>F36</f>
        <v>133000</v>
      </c>
    </row>
    <row r="38" spans="1:7" ht="21" customHeight="1">
      <c r="A38" s="328" t="s">
        <v>415</v>
      </c>
      <c r="B38" s="329" t="s">
        <v>22</v>
      </c>
      <c r="C38" s="330" t="s">
        <v>402</v>
      </c>
      <c r="D38" s="404">
        <v>30000</v>
      </c>
      <c r="E38" s="404">
        <v>28000</v>
      </c>
      <c r="F38" s="559">
        <v>28000</v>
      </c>
      <c r="G38" s="2"/>
    </row>
    <row r="39" spans="1:7" ht="21" customHeight="1">
      <c r="A39" s="328"/>
      <c r="B39" s="329" t="s">
        <v>409</v>
      </c>
      <c r="C39" s="330" t="s">
        <v>407</v>
      </c>
      <c r="D39" s="404">
        <v>3000</v>
      </c>
      <c r="E39" s="404">
        <v>25000</v>
      </c>
      <c r="F39" s="559">
        <v>25000</v>
      </c>
    </row>
    <row r="40" spans="1:7" ht="18.75" customHeight="1">
      <c r="A40" s="328"/>
      <c r="B40" s="329" t="s">
        <v>420</v>
      </c>
      <c r="C40" s="330" t="s">
        <v>422</v>
      </c>
      <c r="D40" s="404">
        <v>100000</v>
      </c>
      <c r="E40" s="404">
        <v>80000</v>
      </c>
      <c r="F40" s="559">
        <v>80000</v>
      </c>
    </row>
    <row r="41" spans="1:7">
      <c r="A41" s="665"/>
      <c r="B41" s="862"/>
      <c r="C41" s="66"/>
      <c r="D41" s="666"/>
      <c r="E41" s="455"/>
      <c r="F41" s="667"/>
    </row>
    <row r="42" spans="1:7">
      <c r="A42" s="665"/>
      <c r="B42" s="598">
        <v>38</v>
      </c>
      <c r="C42" s="858" t="s">
        <v>32</v>
      </c>
      <c r="D42" s="37">
        <v>133000</v>
      </c>
      <c r="E42" s="37">
        <v>133000</v>
      </c>
      <c r="F42" s="92">
        <v>133000</v>
      </c>
    </row>
    <row r="43" spans="1:7">
      <c r="A43" s="668"/>
      <c r="B43" s="669"/>
      <c r="C43" s="670"/>
      <c r="D43" s="863"/>
      <c r="E43" s="671"/>
      <c r="F43" s="672"/>
    </row>
    <row r="44" spans="1:7" ht="26.25" customHeight="1">
      <c r="A44" s="607" t="s">
        <v>20</v>
      </c>
      <c r="B44" s="565" t="s">
        <v>280</v>
      </c>
      <c r="C44" s="542" t="s">
        <v>421</v>
      </c>
      <c r="D44" s="543">
        <f>D49</f>
        <v>58000</v>
      </c>
      <c r="E44" s="623">
        <f>E49</f>
        <v>250000</v>
      </c>
      <c r="F44" s="544">
        <f>F49</f>
        <v>200000</v>
      </c>
    </row>
    <row r="45" spans="1:7" ht="33" customHeight="1">
      <c r="A45" s="328" t="s">
        <v>306</v>
      </c>
      <c r="B45" s="329" t="s">
        <v>338</v>
      </c>
      <c r="C45" s="330" t="s">
        <v>329</v>
      </c>
      <c r="D45" s="404">
        <f>D44</f>
        <v>58000</v>
      </c>
      <c r="E45" s="404">
        <f>E44</f>
        <v>250000</v>
      </c>
      <c r="F45" s="559">
        <f>F44</f>
        <v>200000</v>
      </c>
    </row>
    <row r="46" spans="1:7" ht="19.5" customHeight="1">
      <c r="A46" s="328" t="s">
        <v>415</v>
      </c>
      <c r="B46" s="329" t="s">
        <v>22</v>
      </c>
      <c r="C46" s="330" t="s">
        <v>402</v>
      </c>
      <c r="D46" s="404">
        <v>38000</v>
      </c>
      <c r="E46" s="404">
        <v>100000</v>
      </c>
      <c r="F46" s="559">
        <v>100000</v>
      </c>
    </row>
    <row r="47" spans="1:7" ht="19.5" customHeight="1">
      <c r="A47" s="328"/>
      <c r="B47" s="329" t="s">
        <v>409</v>
      </c>
      <c r="C47" s="330" t="s">
        <v>407</v>
      </c>
      <c r="D47" s="404">
        <v>20000</v>
      </c>
      <c r="E47" s="404">
        <v>150000</v>
      </c>
      <c r="F47" s="559">
        <v>100000</v>
      </c>
    </row>
    <row r="48" spans="1:7" ht="13.5" customHeight="1">
      <c r="A48" s="610"/>
      <c r="B48" s="35"/>
      <c r="C48" s="36"/>
      <c r="D48" s="37"/>
      <c r="E48" s="639"/>
      <c r="F48" s="92"/>
    </row>
    <row r="49" spans="1:6" ht="17.25" customHeight="1">
      <c r="A49" s="610"/>
      <c r="B49" s="35">
        <v>32</v>
      </c>
      <c r="C49" s="36" t="s">
        <v>15</v>
      </c>
      <c r="D49" s="37">
        <v>58000</v>
      </c>
      <c r="E49" s="639">
        <v>250000</v>
      </c>
      <c r="F49" s="92">
        <v>200000</v>
      </c>
    </row>
    <row r="50" spans="1:6" ht="17.25" customHeight="1">
      <c r="A50" s="610"/>
      <c r="B50" s="35"/>
      <c r="C50" s="36"/>
      <c r="D50" s="37"/>
      <c r="E50" s="639"/>
      <c r="F50" s="92"/>
    </row>
    <row r="51" spans="1:6" ht="32.25" customHeight="1">
      <c r="A51" s="607" t="s">
        <v>20</v>
      </c>
      <c r="B51" s="565" t="s">
        <v>425</v>
      </c>
      <c r="C51" s="542" t="s">
        <v>423</v>
      </c>
      <c r="D51" s="543">
        <f>D55+D57</f>
        <v>20000</v>
      </c>
      <c r="E51" s="623">
        <f>E55+E57</f>
        <v>66000</v>
      </c>
      <c r="F51" s="544">
        <f>F55+F57</f>
        <v>66000</v>
      </c>
    </row>
    <row r="52" spans="1:6" ht="34.5" customHeight="1">
      <c r="A52" s="673" t="s">
        <v>419</v>
      </c>
      <c r="B52" s="864" t="s">
        <v>424</v>
      </c>
      <c r="C52" s="143" t="s">
        <v>322</v>
      </c>
      <c r="D52" s="139">
        <f>D51</f>
        <v>20000</v>
      </c>
      <c r="E52" s="865">
        <f>E51</f>
        <v>66000</v>
      </c>
      <c r="F52" s="534">
        <f>F51</f>
        <v>66000</v>
      </c>
    </row>
    <row r="53" spans="1:6" ht="21.75" customHeight="1">
      <c r="A53" s="164" t="s">
        <v>415</v>
      </c>
      <c r="B53" s="864">
        <v>11</v>
      </c>
      <c r="C53" s="143" t="s">
        <v>402</v>
      </c>
      <c r="D53" s="139">
        <f>D51</f>
        <v>20000</v>
      </c>
      <c r="E53" s="865">
        <f>E51</f>
        <v>66000</v>
      </c>
      <c r="F53" s="534">
        <f>F51</f>
        <v>66000</v>
      </c>
    </row>
    <row r="54" spans="1:6" ht="17.25" customHeight="1">
      <c r="A54" s="610"/>
      <c r="B54" s="35"/>
      <c r="C54" s="36"/>
      <c r="D54" s="37"/>
      <c r="E54" s="639"/>
      <c r="F54" s="92"/>
    </row>
    <row r="55" spans="1:6" ht="17.25" customHeight="1">
      <c r="A55" s="610"/>
      <c r="B55" s="35">
        <v>32</v>
      </c>
      <c r="C55" s="36" t="s">
        <v>15</v>
      </c>
      <c r="D55" s="37">
        <v>20000</v>
      </c>
      <c r="E55" s="639">
        <v>0</v>
      </c>
      <c r="F55" s="92">
        <v>0</v>
      </c>
    </row>
    <row r="56" spans="1:6" ht="14.25" customHeight="1">
      <c r="A56" s="624"/>
      <c r="B56" s="461"/>
      <c r="C56" s="448"/>
      <c r="D56" s="455"/>
      <c r="E56" s="640"/>
      <c r="F56" s="462"/>
    </row>
    <row r="57" spans="1:6" s="19" customFormat="1" ht="14.25" customHeight="1">
      <c r="A57" s="610"/>
      <c r="B57" s="35">
        <v>42</v>
      </c>
      <c r="C57" s="36" t="s">
        <v>36</v>
      </c>
      <c r="D57" s="37">
        <v>0</v>
      </c>
      <c r="E57" s="639">
        <v>66000</v>
      </c>
      <c r="F57" s="92">
        <v>66000</v>
      </c>
    </row>
    <row r="58" spans="1:6" ht="14.25" customHeight="1">
      <c r="A58" s="624"/>
      <c r="B58" s="461"/>
      <c r="C58" s="627"/>
      <c r="D58" s="37"/>
      <c r="E58" s="866"/>
      <c r="F58" s="674"/>
    </row>
    <row r="59" spans="1:6" ht="36.75" customHeight="1">
      <c r="A59" s="675" t="s">
        <v>57</v>
      </c>
      <c r="B59" s="855">
        <v>1015</v>
      </c>
      <c r="C59" s="867" t="s">
        <v>428</v>
      </c>
      <c r="D59" s="868">
        <f>D61+D67+D75+D83+D91+D99+D106+D116+D122+D130</f>
        <v>3610000</v>
      </c>
      <c r="E59" s="868">
        <f>E61+E67+E75+E83+E91+E99+E106+E116+E122+E130</f>
        <v>1527000</v>
      </c>
      <c r="F59" s="676">
        <f>F61+F67+F75+F83+F91+F99+F106+F116+F122+F130</f>
        <v>1606000</v>
      </c>
    </row>
    <row r="60" spans="1:6">
      <c r="A60" s="493"/>
      <c r="B60" s="464"/>
      <c r="C60" s="392"/>
      <c r="D60" s="466"/>
      <c r="E60" s="466"/>
      <c r="F60" s="467"/>
    </row>
    <row r="61" spans="1:6" ht="34.5" customHeight="1">
      <c r="A61" s="677" t="s">
        <v>20</v>
      </c>
      <c r="B61" s="661" t="s">
        <v>281</v>
      </c>
      <c r="C61" s="662" t="s">
        <v>164</v>
      </c>
      <c r="D61" s="663">
        <f>D65</f>
        <v>40000</v>
      </c>
      <c r="E61" s="543">
        <f>E65</f>
        <v>40000</v>
      </c>
      <c r="F61" s="664">
        <f>F65</f>
        <v>40000</v>
      </c>
    </row>
    <row r="62" spans="1:6" ht="33" customHeight="1">
      <c r="A62" s="328" t="s">
        <v>306</v>
      </c>
      <c r="B62" s="329" t="s">
        <v>354</v>
      </c>
      <c r="C62" s="330" t="s">
        <v>327</v>
      </c>
      <c r="D62" s="404">
        <f>D61</f>
        <v>40000</v>
      </c>
      <c r="E62" s="404">
        <f>E61</f>
        <v>40000</v>
      </c>
      <c r="F62" s="559">
        <f>F61</f>
        <v>40000</v>
      </c>
    </row>
    <row r="63" spans="1:6" s="853" customFormat="1" ht="33" customHeight="1">
      <c r="A63" s="328" t="s">
        <v>403</v>
      </c>
      <c r="B63" s="329" t="s">
        <v>408</v>
      </c>
      <c r="C63" s="545" t="s">
        <v>459</v>
      </c>
      <c r="D63" s="558">
        <f>D61</f>
        <v>40000</v>
      </c>
      <c r="E63" s="558">
        <f>E61</f>
        <v>40000</v>
      </c>
      <c r="F63" s="682">
        <f>F61</f>
        <v>40000</v>
      </c>
    </row>
    <row r="64" spans="1:6">
      <c r="A64" s="678"/>
      <c r="B64" s="859"/>
      <c r="C64" s="859"/>
      <c r="D64" s="859"/>
      <c r="E64" s="469"/>
      <c r="F64" s="679"/>
    </row>
    <row r="65" spans="1:8">
      <c r="A65" s="678"/>
      <c r="B65" s="464">
        <v>32</v>
      </c>
      <c r="C65" s="465" t="s">
        <v>15</v>
      </c>
      <c r="D65" s="38">
        <v>40000</v>
      </c>
      <c r="E65" s="38">
        <v>40000</v>
      </c>
      <c r="F65" s="450">
        <v>40000</v>
      </c>
    </row>
    <row r="66" spans="1:8">
      <c r="A66" s="463"/>
      <c r="B66" s="464"/>
      <c r="C66" s="392"/>
      <c r="D66" s="466"/>
      <c r="E66" s="466"/>
      <c r="F66" s="467"/>
    </row>
    <row r="67" spans="1:8" ht="36" customHeight="1">
      <c r="A67" s="677" t="s">
        <v>20</v>
      </c>
      <c r="B67" s="661" t="s">
        <v>282</v>
      </c>
      <c r="C67" s="662" t="s">
        <v>426</v>
      </c>
      <c r="D67" s="663">
        <f>D73</f>
        <v>1330000</v>
      </c>
      <c r="E67" s="543">
        <f>E73</f>
        <v>395000</v>
      </c>
      <c r="F67" s="664">
        <f>F73</f>
        <v>0</v>
      </c>
    </row>
    <row r="68" spans="1:8" ht="32.25" customHeight="1">
      <c r="A68" s="328" t="s">
        <v>306</v>
      </c>
      <c r="B68" s="329" t="s">
        <v>348</v>
      </c>
      <c r="C68" s="330" t="s">
        <v>320</v>
      </c>
      <c r="D68" s="404">
        <f>D67</f>
        <v>1330000</v>
      </c>
      <c r="E68" s="404">
        <f>E67</f>
        <v>395000</v>
      </c>
      <c r="F68" s="559">
        <f>F67</f>
        <v>0</v>
      </c>
    </row>
    <row r="69" spans="1:8" ht="32.25" customHeight="1">
      <c r="A69" s="328" t="s">
        <v>403</v>
      </c>
      <c r="B69" s="329" t="s">
        <v>22</v>
      </c>
      <c r="C69" s="330" t="s">
        <v>402</v>
      </c>
      <c r="D69" s="404">
        <v>100000</v>
      </c>
      <c r="E69" s="404">
        <v>0</v>
      </c>
      <c r="F69" s="559">
        <v>0</v>
      </c>
      <c r="G69" s="2"/>
    </row>
    <row r="70" spans="1:8" ht="21" customHeight="1">
      <c r="A70" s="328"/>
      <c r="B70" s="329" t="s">
        <v>409</v>
      </c>
      <c r="C70" s="545" t="s">
        <v>517</v>
      </c>
      <c r="D70" s="558">
        <v>752000</v>
      </c>
      <c r="E70" s="558">
        <f>E67</f>
        <v>395000</v>
      </c>
      <c r="F70" s="682">
        <f>F67</f>
        <v>0</v>
      </c>
    </row>
    <row r="71" spans="1:8" ht="21" customHeight="1">
      <c r="A71" s="328"/>
      <c r="B71" s="329" t="s">
        <v>408</v>
      </c>
      <c r="C71" s="545" t="s">
        <v>429</v>
      </c>
      <c r="D71" s="558">
        <v>478000</v>
      </c>
      <c r="E71" s="558">
        <v>0</v>
      </c>
      <c r="F71" s="682">
        <v>0</v>
      </c>
    </row>
    <row r="72" spans="1:8">
      <c r="A72" s="678"/>
      <c r="B72" s="859"/>
      <c r="C72" s="859"/>
      <c r="D72" s="869"/>
      <c r="E72" s="469"/>
      <c r="F72" s="679"/>
    </row>
    <row r="73" spans="1:8">
      <c r="A73" s="678"/>
      <c r="B73" s="464">
        <v>38</v>
      </c>
      <c r="C73" s="465" t="s">
        <v>19</v>
      </c>
      <c r="D73" s="37">
        <v>1330000</v>
      </c>
      <c r="E73" s="38">
        <v>395000</v>
      </c>
      <c r="F73" s="450">
        <v>0</v>
      </c>
    </row>
    <row r="74" spans="1:8">
      <c r="A74" s="680"/>
      <c r="B74" s="489"/>
      <c r="C74" s="469"/>
      <c r="D74" s="437"/>
      <c r="E74" s="870"/>
      <c r="F74" s="449"/>
      <c r="G74" s="2"/>
    </row>
    <row r="75" spans="1:8" ht="24" customHeight="1">
      <c r="A75" s="681" t="s">
        <v>20</v>
      </c>
      <c r="B75" s="589" t="s">
        <v>283</v>
      </c>
      <c r="C75" s="854" t="s">
        <v>217</v>
      </c>
      <c r="D75" s="871">
        <f>D81</f>
        <v>1500000</v>
      </c>
      <c r="E75" s="288">
        <f>E81</f>
        <v>0</v>
      </c>
      <c r="F75" s="289">
        <f>F81</f>
        <v>0</v>
      </c>
      <c r="G75" s="14"/>
      <c r="H75" s="14"/>
    </row>
    <row r="76" spans="1:8" ht="32.25" customHeight="1">
      <c r="A76" s="328" t="s">
        <v>306</v>
      </c>
      <c r="B76" s="329" t="s">
        <v>337</v>
      </c>
      <c r="C76" s="330" t="s">
        <v>308</v>
      </c>
      <c r="D76" s="404">
        <f>D75</f>
        <v>1500000</v>
      </c>
      <c r="E76" s="404">
        <f>E75</f>
        <v>0</v>
      </c>
      <c r="F76" s="559">
        <f>F75</f>
        <v>0</v>
      </c>
    </row>
    <row r="77" spans="1:8" ht="32.25" customHeight="1">
      <c r="A77" s="328" t="s">
        <v>403</v>
      </c>
      <c r="B77" s="329" t="s">
        <v>22</v>
      </c>
      <c r="C77" s="330" t="s">
        <v>402</v>
      </c>
      <c r="D77" s="404">
        <f>D75-D78-D79</f>
        <v>219000</v>
      </c>
      <c r="E77" s="404">
        <v>0</v>
      </c>
      <c r="F77" s="559">
        <v>0</v>
      </c>
      <c r="H77" s="14"/>
    </row>
    <row r="78" spans="1:8" ht="25.5" customHeight="1">
      <c r="A78" s="328"/>
      <c r="B78" s="329" t="s">
        <v>409</v>
      </c>
      <c r="C78" s="330" t="s">
        <v>517</v>
      </c>
      <c r="D78" s="404">
        <v>320000</v>
      </c>
      <c r="E78" s="404">
        <v>0</v>
      </c>
      <c r="F78" s="559">
        <v>0</v>
      </c>
    </row>
    <row r="79" spans="1:8" ht="24" customHeight="1">
      <c r="A79" s="328"/>
      <c r="B79" s="329" t="s">
        <v>408</v>
      </c>
      <c r="C79" s="545" t="s">
        <v>429</v>
      </c>
      <c r="D79" s="558">
        <v>961000</v>
      </c>
      <c r="E79" s="558">
        <v>0</v>
      </c>
      <c r="F79" s="682">
        <v>0</v>
      </c>
      <c r="G79" s="2"/>
    </row>
    <row r="80" spans="1:8">
      <c r="A80" s="680"/>
      <c r="B80" s="489"/>
      <c r="C80" s="469"/>
      <c r="D80" s="872"/>
      <c r="E80" s="470"/>
      <c r="F80" s="487"/>
    </row>
    <row r="81" spans="1:7" ht="31.5">
      <c r="A81" s="463"/>
      <c r="B81" s="464">
        <v>42</v>
      </c>
      <c r="C81" s="599" t="s">
        <v>36</v>
      </c>
      <c r="D81" s="873">
        <v>1500000</v>
      </c>
      <c r="E81" s="466">
        <v>0</v>
      </c>
      <c r="F81" s="467">
        <v>0</v>
      </c>
    </row>
    <row r="82" spans="1:7">
      <c r="A82" s="680"/>
      <c r="B82" s="489"/>
      <c r="C82" s="625"/>
      <c r="D82" s="470"/>
      <c r="E82" s="470"/>
      <c r="F82" s="487"/>
    </row>
    <row r="83" spans="1:7" ht="24" customHeight="1">
      <c r="A83" s="619" t="s">
        <v>20</v>
      </c>
      <c r="B83" s="589" t="s">
        <v>284</v>
      </c>
      <c r="C83" s="854" t="s">
        <v>218</v>
      </c>
      <c r="D83" s="871">
        <f>D89</f>
        <v>30000</v>
      </c>
      <c r="E83" s="288">
        <f>E89</f>
        <v>400000</v>
      </c>
      <c r="F83" s="289">
        <f>F89</f>
        <v>400000</v>
      </c>
      <c r="G83" s="14"/>
    </row>
    <row r="84" spans="1:7" ht="32.25" customHeight="1">
      <c r="A84" s="328" t="s">
        <v>306</v>
      </c>
      <c r="B84" s="329" t="s">
        <v>337</v>
      </c>
      <c r="C84" s="330" t="s">
        <v>308</v>
      </c>
      <c r="D84" s="404">
        <f>D83</f>
        <v>30000</v>
      </c>
      <c r="E84" s="404">
        <f>E83</f>
        <v>400000</v>
      </c>
      <c r="F84" s="559">
        <f>F83</f>
        <v>400000</v>
      </c>
    </row>
    <row r="85" spans="1:7" ht="32.25" customHeight="1">
      <c r="A85" s="328" t="s">
        <v>403</v>
      </c>
      <c r="B85" s="329" t="s">
        <v>22</v>
      </c>
      <c r="C85" s="545" t="s">
        <v>402</v>
      </c>
      <c r="D85" s="558">
        <v>30000</v>
      </c>
      <c r="E85" s="558">
        <v>0</v>
      </c>
      <c r="F85" s="682">
        <v>100000</v>
      </c>
    </row>
    <row r="86" spans="1:7" ht="21.75" customHeight="1">
      <c r="A86" s="328"/>
      <c r="B86" s="329" t="s">
        <v>409</v>
      </c>
      <c r="C86" s="545" t="s">
        <v>407</v>
      </c>
      <c r="D86" s="558">
        <v>0</v>
      </c>
      <c r="E86" s="558">
        <v>121000</v>
      </c>
      <c r="F86" s="682">
        <v>100000</v>
      </c>
    </row>
    <row r="87" spans="1:7" ht="21" customHeight="1">
      <c r="A87" s="328"/>
      <c r="B87" s="329" t="s">
        <v>408</v>
      </c>
      <c r="C87" s="545" t="s">
        <v>459</v>
      </c>
      <c r="D87" s="558">
        <v>0</v>
      </c>
      <c r="E87" s="558">
        <v>279000</v>
      </c>
      <c r="F87" s="682">
        <v>200000</v>
      </c>
    </row>
    <row r="88" spans="1:7">
      <c r="A88" s="680"/>
      <c r="B88" s="469"/>
      <c r="C88" s="469"/>
      <c r="D88" s="872"/>
      <c r="E88" s="470"/>
      <c r="F88" s="487"/>
      <c r="G88" s="14"/>
    </row>
    <row r="89" spans="1:7" ht="31.5">
      <c r="A89" s="463"/>
      <c r="B89" s="464">
        <v>42</v>
      </c>
      <c r="C89" s="599" t="s">
        <v>36</v>
      </c>
      <c r="D89" s="874">
        <v>30000</v>
      </c>
      <c r="E89" s="495">
        <v>400000</v>
      </c>
      <c r="F89" s="496">
        <v>400000</v>
      </c>
      <c r="G89" s="14"/>
    </row>
    <row r="90" spans="1:7">
      <c r="A90" s="680"/>
      <c r="B90" s="489"/>
      <c r="C90" s="469"/>
      <c r="D90" s="470"/>
      <c r="E90" s="470"/>
      <c r="F90" s="487"/>
      <c r="G90" s="14"/>
    </row>
    <row r="91" spans="1:7" ht="35.25" customHeight="1">
      <c r="A91" s="660" t="s">
        <v>20</v>
      </c>
      <c r="B91" s="661" t="s">
        <v>285</v>
      </c>
      <c r="C91" s="875" t="s">
        <v>212</v>
      </c>
      <c r="D91" s="663">
        <f>D97</f>
        <v>137000</v>
      </c>
      <c r="E91" s="663">
        <f>E97</f>
        <v>300000</v>
      </c>
      <c r="F91" s="664">
        <f>F97</f>
        <v>300000</v>
      </c>
    </row>
    <row r="92" spans="1:7" ht="32.25" customHeight="1">
      <c r="A92" s="328" t="s">
        <v>306</v>
      </c>
      <c r="B92" s="329" t="s">
        <v>355</v>
      </c>
      <c r="C92" s="330" t="s">
        <v>328</v>
      </c>
      <c r="D92" s="404">
        <f>D91</f>
        <v>137000</v>
      </c>
      <c r="E92" s="404">
        <f>E91</f>
        <v>300000</v>
      </c>
      <c r="F92" s="559">
        <f>F91</f>
        <v>300000</v>
      </c>
    </row>
    <row r="93" spans="1:7" ht="32.25" customHeight="1">
      <c r="A93" s="328" t="s">
        <v>403</v>
      </c>
      <c r="B93" s="329" t="s">
        <v>22</v>
      </c>
      <c r="C93" s="545" t="s">
        <v>402</v>
      </c>
      <c r="D93" s="558">
        <v>7000</v>
      </c>
      <c r="E93" s="558">
        <v>0</v>
      </c>
      <c r="F93" s="682">
        <v>100000</v>
      </c>
    </row>
    <row r="94" spans="1:7" ht="21.75" customHeight="1">
      <c r="A94" s="328"/>
      <c r="B94" s="329" t="s">
        <v>409</v>
      </c>
      <c r="C94" s="545" t="s">
        <v>407</v>
      </c>
      <c r="D94" s="558">
        <v>130000</v>
      </c>
      <c r="E94" s="558">
        <v>0</v>
      </c>
      <c r="F94" s="682">
        <v>0</v>
      </c>
    </row>
    <row r="95" spans="1:7" ht="21.75" customHeight="1">
      <c r="A95" s="328"/>
      <c r="B95" s="329" t="s">
        <v>408</v>
      </c>
      <c r="C95" s="545" t="s">
        <v>429</v>
      </c>
      <c r="D95" s="558">
        <v>0</v>
      </c>
      <c r="E95" s="558">
        <v>300000</v>
      </c>
      <c r="F95" s="682">
        <v>200000</v>
      </c>
    </row>
    <row r="96" spans="1:7">
      <c r="A96" s="665"/>
      <c r="B96" s="876"/>
      <c r="C96" s="877"/>
      <c r="D96" s="57"/>
      <c r="E96" s="57"/>
      <c r="F96" s="655"/>
    </row>
    <row r="97" spans="1:6" ht="31.5">
      <c r="A97" s="683"/>
      <c r="B97" s="598">
        <v>42</v>
      </c>
      <c r="C97" s="878" t="s">
        <v>36</v>
      </c>
      <c r="D97" s="600">
        <v>137000</v>
      </c>
      <c r="E97" s="600">
        <v>300000</v>
      </c>
      <c r="F97" s="572">
        <v>300000</v>
      </c>
    </row>
    <row r="98" spans="1:6">
      <c r="A98" s="680"/>
      <c r="B98" s="879"/>
      <c r="C98" s="469"/>
      <c r="D98" s="470"/>
      <c r="E98" s="470"/>
      <c r="F98" s="487"/>
    </row>
    <row r="99" spans="1:6" ht="33.75" customHeight="1">
      <c r="A99" s="684" t="s">
        <v>20</v>
      </c>
      <c r="B99" s="880" t="s">
        <v>286</v>
      </c>
      <c r="C99" s="662" t="s">
        <v>438</v>
      </c>
      <c r="D99" s="881">
        <f>D104</f>
        <v>66000</v>
      </c>
      <c r="E99" s="566">
        <f>E104</f>
        <v>66000</v>
      </c>
      <c r="F99" s="685">
        <f>F104</f>
        <v>66000</v>
      </c>
    </row>
    <row r="100" spans="1:6" ht="38.25" customHeight="1">
      <c r="A100" s="328" t="s">
        <v>306</v>
      </c>
      <c r="B100" s="329" t="s">
        <v>352</v>
      </c>
      <c r="C100" s="330" t="s">
        <v>334</v>
      </c>
      <c r="D100" s="404">
        <f>D99</f>
        <v>66000</v>
      </c>
      <c r="E100" s="404">
        <f>E99</f>
        <v>66000</v>
      </c>
      <c r="F100" s="559">
        <f>F99</f>
        <v>66000</v>
      </c>
    </row>
    <row r="101" spans="1:6" ht="30.75" customHeight="1">
      <c r="A101" s="328" t="s">
        <v>403</v>
      </c>
      <c r="B101" s="329" t="s">
        <v>408</v>
      </c>
      <c r="C101" s="545" t="s">
        <v>459</v>
      </c>
      <c r="D101" s="558">
        <v>28000</v>
      </c>
      <c r="E101" s="558">
        <f>E99</f>
        <v>66000</v>
      </c>
      <c r="F101" s="682">
        <f>F99</f>
        <v>66000</v>
      </c>
    </row>
    <row r="102" spans="1:6" ht="21.75" customHeight="1">
      <c r="A102" s="328"/>
      <c r="B102" s="329" t="s">
        <v>461</v>
      </c>
      <c r="C102" s="545" t="s">
        <v>448</v>
      </c>
      <c r="D102" s="558">
        <v>38000</v>
      </c>
      <c r="E102" s="558">
        <v>0</v>
      </c>
      <c r="F102" s="682">
        <v>0</v>
      </c>
    </row>
    <row r="103" spans="1:6">
      <c r="A103" s="686"/>
      <c r="B103" s="883"/>
      <c r="C103" s="599"/>
      <c r="D103" s="884"/>
      <c r="E103" s="671"/>
      <c r="F103" s="687"/>
    </row>
    <row r="104" spans="1:6">
      <c r="A104" s="658"/>
      <c r="B104" s="391">
        <v>42</v>
      </c>
      <c r="C104" s="36" t="s">
        <v>125</v>
      </c>
      <c r="D104" s="393">
        <v>66000</v>
      </c>
      <c r="E104" s="620">
        <v>66000</v>
      </c>
      <c r="F104" s="622">
        <v>66000</v>
      </c>
    </row>
    <row r="105" spans="1:6">
      <c r="A105" s="680"/>
      <c r="B105" s="879"/>
      <c r="C105" s="469"/>
      <c r="D105" s="470"/>
      <c r="E105" s="470"/>
      <c r="F105" s="487"/>
    </row>
    <row r="106" spans="1:6" ht="63.75" customHeight="1">
      <c r="A106" s="540" t="s">
        <v>20</v>
      </c>
      <c r="B106" s="589" t="s">
        <v>287</v>
      </c>
      <c r="C106" s="542" t="s">
        <v>237</v>
      </c>
      <c r="D106" s="543">
        <f>D112+D114</f>
        <v>214000</v>
      </c>
      <c r="E106" s="590">
        <f>E112+E114</f>
        <v>200000</v>
      </c>
      <c r="F106" s="591">
        <f>F112+F114</f>
        <v>500000</v>
      </c>
    </row>
    <row r="107" spans="1:6" ht="39.75" customHeight="1">
      <c r="A107" s="328" t="s">
        <v>306</v>
      </c>
      <c r="B107" s="329" t="s">
        <v>343</v>
      </c>
      <c r="C107" s="330" t="s">
        <v>314</v>
      </c>
      <c r="D107" s="404">
        <f>D106</f>
        <v>214000</v>
      </c>
      <c r="E107" s="404">
        <f>E106</f>
        <v>200000</v>
      </c>
      <c r="F107" s="559">
        <f>F106</f>
        <v>500000</v>
      </c>
    </row>
    <row r="108" spans="1:6" ht="39.75" customHeight="1">
      <c r="A108" s="328" t="s">
        <v>403</v>
      </c>
      <c r="B108" s="329" t="s">
        <v>22</v>
      </c>
      <c r="C108" s="330" t="s">
        <v>402</v>
      </c>
      <c r="D108" s="404">
        <v>94000</v>
      </c>
      <c r="E108" s="404">
        <v>0</v>
      </c>
      <c r="F108" s="559">
        <v>131000</v>
      </c>
    </row>
    <row r="109" spans="1:6" ht="18.75" customHeight="1">
      <c r="A109" s="328"/>
      <c r="B109" s="329" t="s">
        <v>409</v>
      </c>
      <c r="C109" s="330" t="s">
        <v>407</v>
      </c>
      <c r="D109" s="404">
        <v>100000</v>
      </c>
      <c r="E109" s="404">
        <v>0</v>
      </c>
      <c r="F109" s="559">
        <v>0</v>
      </c>
    </row>
    <row r="110" spans="1:6" ht="20.25" customHeight="1">
      <c r="A110" s="328"/>
      <c r="B110" s="329" t="s">
        <v>408</v>
      </c>
      <c r="C110" s="545" t="s">
        <v>429</v>
      </c>
      <c r="D110" s="558">
        <v>20000</v>
      </c>
      <c r="E110" s="558">
        <f>E106</f>
        <v>200000</v>
      </c>
      <c r="F110" s="682">
        <v>369000</v>
      </c>
    </row>
    <row r="111" spans="1:6">
      <c r="A111" s="659"/>
      <c r="B111" s="464"/>
      <c r="C111" s="858"/>
      <c r="D111" s="38"/>
      <c r="E111" s="38"/>
      <c r="F111" s="450"/>
    </row>
    <row r="112" spans="1:6">
      <c r="A112" s="659"/>
      <c r="B112" s="464">
        <v>32</v>
      </c>
      <c r="C112" s="858" t="s">
        <v>15</v>
      </c>
      <c r="D112" s="38">
        <v>214000</v>
      </c>
      <c r="E112" s="38">
        <v>0</v>
      </c>
      <c r="F112" s="450">
        <v>0</v>
      </c>
    </row>
    <row r="113" spans="1:6">
      <c r="A113" s="665"/>
      <c r="B113" s="656"/>
      <c r="C113" s="66"/>
      <c r="D113" s="437"/>
      <c r="E113" s="437"/>
      <c r="F113" s="449"/>
    </row>
    <row r="114" spans="1:6" ht="31.5">
      <c r="A114" s="659"/>
      <c r="B114" s="464">
        <v>42</v>
      </c>
      <c r="C114" s="36" t="s">
        <v>171</v>
      </c>
      <c r="D114" s="38">
        <v>0</v>
      </c>
      <c r="E114" s="38">
        <v>200000</v>
      </c>
      <c r="F114" s="450">
        <v>500000</v>
      </c>
    </row>
    <row r="115" spans="1:6">
      <c r="A115" s="665"/>
      <c r="B115" s="489"/>
      <c r="C115" s="670"/>
      <c r="D115" s="437"/>
      <c r="E115" s="437"/>
      <c r="F115" s="449"/>
    </row>
    <row r="116" spans="1:6" ht="36.75" customHeight="1">
      <c r="A116" s="540" t="s">
        <v>20</v>
      </c>
      <c r="B116" s="589" t="s">
        <v>288</v>
      </c>
      <c r="C116" s="542" t="s">
        <v>222</v>
      </c>
      <c r="D116" s="543">
        <f>D120</f>
        <v>30000</v>
      </c>
      <c r="E116" s="590">
        <f>E120</f>
        <v>0</v>
      </c>
      <c r="F116" s="591">
        <f>F120</f>
        <v>0</v>
      </c>
    </row>
    <row r="117" spans="1:6" s="24" customFormat="1" ht="32.25" customHeight="1">
      <c r="A117" s="328" t="s">
        <v>306</v>
      </c>
      <c r="B117" s="329" t="s">
        <v>354</v>
      </c>
      <c r="C117" s="330" t="s">
        <v>332</v>
      </c>
      <c r="D117" s="404">
        <f>D116</f>
        <v>30000</v>
      </c>
      <c r="E117" s="404">
        <f>E116</f>
        <v>0</v>
      </c>
      <c r="F117" s="559">
        <f>F116</f>
        <v>0</v>
      </c>
    </row>
    <row r="118" spans="1:6" s="24" customFormat="1" ht="32.25" customHeight="1">
      <c r="A118" s="328" t="s">
        <v>403</v>
      </c>
      <c r="B118" s="329" t="s">
        <v>22</v>
      </c>
      <c r="C118" s="545" t="s">
        <v>402</v>
      </c>
      <c r="D118" s="558">
        <f>D116</f>
        <v>30000</v>
      </c>
      <c r="E118" s="558">
        <f>E116</f>
        <v>0</v>
      </c>
      <c r="F118" s="682">
        <f>F116</f>
        <v>0</v>
      </c>
    </row>
    <row r="119" spans="1:6">
      <c r="A119" s="665"/>
      <c r="B119" s="489"/>
      <c r="C119" s="670"/>
      <c r="D119" s="437"/>
      <c r="E119" s="437"/>
      <c r="F119" s="449"/>
    </row>
    <row r="120" spans="1:6" ht="31.5">
      <c r="A120" s="665"/>
      <c r="B120" s="598">
        <v>42</v>
      </c>
      <c r="C120" s="878" t="s">
        <v>36</v>
      </c>
      <c r="D120" s="38">
        <v>30000</v>
      </c>
      <c r="E120" s="38">
        <v>0</v>
      </c>
      <c r="F120" s="450">
        <v>0</v>
      </c>
    </row>
    <row r="121" spans="1:6">
      <c r="A121" s="665"/>
      <c r="B121" s="876"/>
      <c r="C121" s="885"/>
      <c r="D121" s="437"/>
      <c r="E121" s="437"/>
      <c r="F121" s="449"/>
    </row>
    <row r="122" spans="1:6" ht="22.5" customHeight="1">
      <c r="A122" s="677" t="s">
        <v>20</v>
      </c>
      <c r="B122" s="661" t="s">
        <v>289</v>
      </c>
      <c r="C122" s="662" t="s">
        <v>88</v>
      </c>
      <c r="D122" s="663">
        <f>D126+D128</f>
        <v>40000</v>
      </c>
      <c r="E122" s="543">
        <f>E126+E128</f>
        <v>26000</v>
      </c>
      <c r="F122" s="664">
        <f>F126+F128</f>
        <v>0</v>
      </c>
    </row>
    <row r="123" spans="1:6" ht="38.25" customHeight="1">
      <c r="A123" s="328" t="s">
        <v>306</v>
      </c>
      <c r="B123" s="329" t="s">
        <v>339</v>
      </c>
      <c r="C123" s="330" t="s">
        <v>325</v>
      </c>
      <c r="D123" s="404">
        <f>D122</f>
        <v>40000</v>
      </c>
      <c r="E123" s="404">
        <f>E122</f>
        <v>26000</v>
      </c>
      <c r="F123" s="559">
        <f>F122</f>
        <v>0</v>
      </c>
    </row>
    <row r="124" spans="1:6" ht="32.25" customHeight="1">
      <c r="A124" s="328" t="s">
        <v>403</v>
      </c>
      <c r="B124" s="329" t="s">
        <v>22</v>
      </c>
      <c r="C124" s="545" t="s">
        <v>402</v>
      </c>
      <c r="D124" s="558">
        <v>40000</v>
      </c>
      <c r="E124" s="558">
        <v>26000</v>
      </c>
      <c r="F124" s="682">
        <v>0</v>
      </c>
    </row>
    <row r="125" spans="1:6">
      <c r="A125" s="597"/>
      <c r="B125" s="598"/>
      <c r="C125" s="599"/>
      <c r="D125" s="688"/>
      <c r="E125" s="455"/>
      <c r="F125" s="689"/>
    </row>
    <row r="126" spans="1:6">
      <c r="A126" s="686"/>
      <c r="B126" s="882">
        <v>32</v>
      </c>
      <c r="C126" s="599" t="s">
        <v>15</v>
      </c>
      <c r="D126" s="886">
        <v>40000</v>
      </c>
      <c r="E126" s="620">
        <v>26000</v>
      </c>
      <c r="F126" s="690">
        <v>0</v>
      </c>
    </row>
    <row r="127" spans="1:6">
      <c r="A127" s="658"/>
      <c r="B127" s="461"/>
      <c r="C127" s="448"/>
      <c r="D127" s="887"/>
      <c r="E127" s="671"/>
      <c r="F127" s="691"/>
    </row>
    <row r="128" spans="1:6" ht="31.5">
      <c r="A128" s="334"/>
      <c r="B128" s="35">
        <v>42</v>
      </c>
      <c r="C128" s="36" t="s">
        <v>87</v>
      </c>
      <c r="D128" s="886">
        <v>0</v>
      </c>
      <c r="E128" s="620">
        <v>0</v>
      </c>
      <c r="F128" s="622">
        <v>0</v>
      </c>
    </row>
    <row r="129" spans="1:6">
      <c r="A129" s="334"/>
      <c r="B129" s="35"/>
      <c r="C129" s="36"/>
      <c r="D129" s="886"/>
      <c r="E129" s="620"/>
      <c r="F129" s="622"/>
    </row>
    <row r="130" spans="1:6">
      <c r="A130" s="564" t="s">
        <v>20</v>
      </c>
      <c r="B130" s="565" t="s">
        <v>490</v>
      </c>
      <c r="C130" s="542" t="s">
        <v>491</v>
      </c>
      <c r="D130" s="881">
        <f>D135</f>
        <v>223000</v>
      </c>
      <c r="E130" s="566">
        <f>E135</f>
        <v>100000</v>
      </c>
      <c r="F130" s="567">
        <f>F135</f>
        <v>300000</v>
      </c>
    </row>
    <row r="131" spans="1:6" ht="30.75">
      <c r="A131" s="328" t="s">
        <v>306</v>
      </c>
      <c r="B131" s="444" t="s">
        <v>492</v>
      </c>
      <c r="C131" s="330" t="s">
        <v>314</v>
      </c>
      <c r="D131" s="404">
        <f>D130</f>
        <v>223000</v>
      </c>
      <c r="E131" s="404">
        <f>E130</f>
        <v>100000</v>
      </c>
      <c r="F131" s="559">
        <f>F130</f>
        <v>300000</v>
      </c>
    </row>
    <row r="132" spans="1:6" ht="30.75">
      <c r="A132" s="328" t="s">
        <v>403</v>
      </c>
      <c r="B132" s="444">
        <v>11</v>
      </c>
      <c r="C132" s="330" t="s">
        <v>402</v>
      </c>
      <c r="D132" s="404">
        <v>0</v>
      </c>
      <c r="E132" s="404">
        <v>0</v>
      </c>
      <c r="F132" s="559">
        <v>183000</v>
      </c>
    </row>
    <row r="133" spans="1:6">
      <c r="A133" s="328"/>
      <c r="B133" s="444">
        <v>51</v>
      </c>
      <c r="C133" s="330" t="s">
        <v>517</v>
      </c>
      <c r="D133" s="404">
        <v>223000</v>
      </c>
      <c r="E133" s="404">
        <v>100000</v>
      </c>
      <c r="F133" s="559">
        <f>F131-F132</f>
        <v>117000</v>
      </c>
    </row>
    <row r="134" spans="1:6">
      <c r="A134" s="749"/>
      <c r="B134" s="426"/>
      <c r="C134" s="427"/>
      <c r="D134" s="812"/>
      <c r="E134" s="812"/>
      <c r="F134" s="813"/>
    </row>
    <row r="135" spans="1:6">
      <c r="A135" s="334"/>
      <c r="B135" s="35">
        <v>32</v>
      </c>
      <c r="C135" s="36" t="s">
        <v>15</v>
      </c>
      <c r="D135" s="886">
        <v>223000</v>
      </c>
      <c r="E135" s="620">
        <v>100000</v>
      </c>
      <c r="F135" s="622">
        <v>300000</v>
      </c>
    </row>
    <row r="136" spans="1:6">
      <c r="A136" s="334"/>
      <c r="B136" s="35"/>
      <c r="C136" s="36"/>
      <c r="D136" s="886"/>
      <c r="E136" s="888"/>
      <c r="F136" s="692"/>
    </row>
    <row r="137" spans="1:6" ht="37.5" customHeight="1">
      <c r="A137" s="675" t="s">
        <v>57</v>
      </c>
      <c r="B137" s="855">
        <v>1016</v>
      </c>
      <c r="C137" s="867" t="s">
        <v>430</v>
      </c>
      <c r="D137" s="868">
        <f>D139+D145+D151</f>
        <v>187000</v>
      </c>
      <c r="E137" s="868">
        <f>E139+E145+E151</f>
        <v>40000</v>
      </c>
      <c r="F137" s="676">
        <f>F139+F145+F151</f>
        <v>40000</v>
      </c>
    </row>
    <row r="138" spans="1:6">
      <c r="A138" s="493"/>
      <c r="B138" s="464"/>
      <c r="C138" s="392"/>
      <c r="D138" s="466"/>
      <c r="E138" s="466"/>
      <c r="F138" s="467"/>
    </row>
    <row r="139" spans="1:6" ht="32.450000000000003" customHeight="1">
      <c r="A139" s="681" t="s">
        <v>20</v>
      </c>
      <c r="B139" s="854" t="s">
        <v>290</v>
      </c>
      <c r="C139" s="608" t="s">
        <v>238</v>
      </c>
      <c r="D139" s="590">
        <f>D143</f>
        <v>35000</v>
      </c>
      <c r="E139" s="590">
        <f>E143</f>
        <v>40000</v>
      </c>
      <c r="F139" s="591">
        <f>F143</f>
        <v>40000</v>
      </c>
    </row>
    <row r="140" spans="1:6" ht="34.5" customHeight="1">
      <c r="A140" s="328" t="s">
        <v>306</v>
      </c>
      <c r="B140" s="329" t="s">
        <v>338</v>
      </c>
      <c r="C140" s="330" t="s">
        <v>329</v>
      </c>
      <c r="D140" s="404">
        <f>D139</f>
        <v>35000</v>
      </c>
      <c r="E140" s="404">
        <f>E139</f>
        <v>40000</v>
      </c>
      <c r="F140" s="559">
        <f>F139</f>
        <v>40000</v>
      </c>
    </row>
    <row r="141" spans="1:6" ht="32.25" customHeight="1">
      <c r="A141" s="328" t="s">
        <v>403</v>
      </c>
      <c r="B141" s="329" t="s">
        <v>22</v>
      </c>
      <c r="C141" s="545" t="s">
        <v>402</v>
      </c>
      <c r="D141" s="558">
        <f>D139</f>
        <v>35000</v>
      </c>
      <c r="E141" s="558">
        <f>E139</f>
        <v>40000</v>
      </c>
      <c r="F141" s="682">
        <f>F139</f>
        <v>40000</v>
      </c>
    </row>
    <row r="142" spans="1:6">
      <c r="A142" s="680"/>
      <c r="B142" s="469"/>
      <c r="C142" s="469"/>
      <c r="D142" s="437"/>
      <c r="E142" s="437"/>
      <c r="F142" s="449"/>
    </row>
    <row r="143" spans="1:6">
      <c r="A143" s="680"/>
      <c r="B143" s="464">
        <v>38</v>
      </c>
      <c r="C143" s="392" t="s">
        <v>19</v>
      </c>
      <c r="D143" s="38">
        <v>35000</v>
      </c>
      <c r="E143" s="38">
        <v>40000</v>
      </c>
      <c r="F143" s="450">
        <v>40000</v>
      </c>
    </row>
    <row r="144" spans="1:6">
      <c r="A144" s="680"/>
      <c r="B144" s="469"/>
      <c r="C144" s="469"/>
      <c r="D144" s="469"/>
      <c r="E144" s="469"/>
      <c r="F144" s="446"/>
    </row>
    <row r="145" spans="1:6" ht="30" customHeight="1">
      <c r="A145" s="619" t="s">
        <v>20</v>
      </c>
      <c r="B145" s="854" t="s">
        <v>291</v>
      </c>
      <c r="C145" s="608" t="s">
        <v>427</v>
      </c>
      <c r="D145" s="590">
        <f>D149</f>
        <v>22000</v>
      </c>
      <c r="E145" s="590">
        <f>E149</f>
        <v>0</v>
      </c>
      <c r="F145" s="591">
        <f>F149</f>
        <v>0</v>
      </c>
    </row>
    <row r="146" spans="1:6" ht="32.25" customHeight="1">
      <c r="A146" s="328" t="s">
        <v>306</v>
      </c>
      <c r="B146" s="329" t="s">
        <v>338</v>
      </c>
      <c r="C146" s="330" t="s">
        <v>329</v>
      </c>
      <c r="D146" s="404">
        <f>D145</f>
        <v>22000</v>
      </c>
      <c r="E146" s="404">
        <f>E145</f>
        <v>0</v>
      </c>
      <c r="F146" s="559">
        <f>F145</f>
        <v>0</v>
      </c>
    </row>
    <row r="147" spans="1:6" ht="32.25" customHeight="1">
      <c r="A147" s="328" t="s">
        <v>403</v>
      </c>
      <c r="B147" s="329" t="s">
        <v>22</v>
      </c>
      <c r="C147" s="545" t="s">
        <v>402</v>
      </c>
      <c r="D147" s="558">
        <f>D145</f>
        <v>22000</v>
      </c>
      <c r="E147" s="558">
        <f>E145</f>
        <v>0</v>
      </c>
      <c r="F147" s="682">
        <f>F145</f>
        <v>0</v>
      </c>
    </row>
    <row r="148" spans="1:6">
      <c r="A148" s="680"/>
      <c r="B148" s="469"/>
      <c r="C148" s="469"/>
      <c r="D148" s="437"/>
      <c r="E148" s="437"/>
      <c r="F148" s="449"/>
    </row>
    <row r="149" spans="1:6">
      <c r="A149" s="680"/>
      <c r="B149" s="464">
        <v>32</v>
      </c>
      <c r="C149" s="392" t="s">
        <v>15</v>
      </c>
      <c r="D149" s="38">
        <v>22000</v>
      </c>
      <c r="E149" s="38">
        <v>0</v>
      </c>
      <c r="F149" s="450">
        <v>0</v>
      </c>
    </row>
    <row r="150" spans="1:6">
      <c r="A150" s="693"/>
      <c r="F150" s="889"/>
    </row>
    <row r="151" spans="1:6">
      <c r="A151" s="681" t="s">
        <v>20</v>
      </c>
      <c r="B151" s="854" t="s">
        <v>518</v>
      </c>
      <c r="C151" s="854" t="s">
        <v>519</v>
      </c>
      <c r="D151" s="288">
        <v>130000</v>
      </c>
      <c r="E151" s="288">
        <v>0</v>
      </c>
      <c r="F151" s="289">
        <v>0</v>
      </c>
    </row>
    <row r="152" spans="1:6" ht="30.75">
      <c r="A152" s="359" t="s">
        <v>419</v>
      </c>
      <c r="B152" s="714" t="s">
        <v>520</v>
      </c>
      <c r="C152" s="480" t="s">
        <v>329</v>
      </c>
      <c r="D152" s="481">
        <v>130000</v>
      </c>
      <c r="E152" s="481">
        <v>0</v>
      </c>
      <c r="F152" s="482">
        <v>0</v>
      </c>
    </row>
    <row r="153" spans="1:6" ht="30.75">
      <c r="A153" s="359" t="s">
        <v>521</v>
      </c>
      <c r="B153" s="714">
        <v>11</v>
      </c>
      <c r="C153" s="480" t="s">
        <v>402</v>
      </c>
      <c r="D153" s="481">
        <v>130000</v>
      </c>
      <c r="E153" s="481">
        <v>0</v>
      </c>
      <c r="F153" s="482">
        <v>0</v>
      </c>
    </row>
    <row r="154" spans="1:6">
      <c r="A154" s="266"/>
      <c r="B154" s="267"/>
      <c r="C154" s="267"/>
      <c r="D154" s="502"/>
      <c r="E154" s="502"/>
      <c r="F154" s="788"/>
    </row>
    <row r="155" spans="1:6" ht="16.5" thickBot="1">
      <c r="A155" s="890"/>
      <c r="B155" s="891">
        <v>42</v>
      </c>
      <c r="C155" s="892" t="s">
        <v>87</v>
      </c>
      <c r="D155" s="893">
        <v>130000</v>
      </c>
      <c r="E155" s="893">
        <v>0</v>
      </c>
      <c r="F155" s="894">
        <v>0</v>
      </c>
    </row>
    <row r="156" spans="1:6">
      <c r="A156" s="267"/>
      <c r="B156" s="267"/>
      <c r="C156" s="267"/>
      <c r="D156" s="267"/>
      <c r="F156" s="267"/>
    </row>
    <row r="157" spans="1:6">
      <c r="A157" s="267"/>
      <c r="B157" s="267"/>
      <c r="C157" s="267"/>
      <c r="D157" s="267"/>
      <c r="F157" s="267"/>
    </row>
  </sheetData>
  <printOptions horizontalCentered="1"/>
  <pageMargins left="0.25" right="0.25" top="0.75" bottom="0.75" header="0.3" footer="0.3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workbookViewId="0">
      <selection activeCell="H15" sqref="H15"/>
    </sheetView>
  </sheetViews>
  <sheetFormatPr defaultRowHeight="15.75"/>
  <cols>
    <col min="1" max="1" width="24.28515625" style="265" customWidth="1"/>
    <col min="2" max="2" width="15.28515625" style="265" customWidth="1"/>
    <col min="3" max="3" width="44.28515625" style="265" customWidth="1"/>
    <col min="4" max="4" width="20.5703125" style="265" customWidth="1"/>
    <col min="5" max="5" width="23.140625" style="265" customWidth="1"/>
    <col min="6" max="6" width="21.42578125" style="265" customWidth="1"/>
  </cols>
  <sheetData>
    <row r="1" spans="1:8" ht="16.5" thickBot="1"/>
    <row r="2" spans="1:8" ht="42" customHeight="1">
      <c r="A2" s="300" t="s">
        <v>357</v>
      </c>
      <c r="B2" s="154" t="s">
        <v>0</v>
      </c>
      <c r="C2" s="155" t="s">
        <v>8</v>
      </c>
      <c r="D2" s="301" t="s">
        <v>483</v>
      </c>
      <c r="E2" s="301" t="s">
        <v>462</v>
      </c>
      <c r="F2" s="156" t="s">
        <v>484</v>
      </c>
    </row>
    <row r="3" spans="1:8">
      <c r="A3" s="693"/>
      <c r="B3" s="504"/>
      <c r="D3" s="505"/>
      <c r="E3" s="56"/>
      <c r="F3" s="506"/>
    </row>
    <row r="4" spans="1:8" ht="39" customHeight="1">
      <c r="A4" s="694"/>
      <c r="B4" s="695"/>
      <c r="C4" s="509" t="s">
        <v>233</v>
      </c>
      <c r="D4" s="696">
        <f>D7</f>
        <v>1037000</v>
      </c>
      <c r="E4" s="696">
        <f>E5</f>
        <v>1071000</v>
      </c>
      <c r="F4" s="697">
        <f>F5</f>
        <v>1081000</v>
      </c>
    </row>
    <row r="5" spans="1:8" ht="23.25" customHeight="1">
      <c r="A5" s="698" t="s">
        <v>9</v>
      </c>
      <c r="B5" s="699">
        <v>4005</v>
      </c>
      <c r="C5" s="514" t="s">
        <v>10</v>
      </c>
      <c r="D5" s="700">
        <f>D4</f>
        <v>1037000</v>
      </c>
      <c r="E5" s="700">
        <f>E7</f>
        <v>1071000</v>
      </c>
      <c r="F5" s="701">
        <f>F7</f>
        <v>1081000</v>
      </c>
    </row>
    <row r="6" spans="1:8">
      <c r="A6" s="702"/>
      <c r="B6" s="603"/>
      <c r="C6" s="562"/>
      <c r="D6" s="50"/>
      <c r="E6" s="50"/>
      <c r="F6" s="62"/>
    </row>
    <row r="7" spans="1:8" ht="27" customHeight="1">
      <c r="A7" s="63" t="s">
        <v>11</v>
      </c>
      <c r="B7" s="51">
        <v>1017</v>
      </c>
      <c r="C7" s="52" t="s">
        <v>12</v>
      </c>
      <c r="D7" s="53">
        <f>D9+D19+D25+D31</f>
        <v>1037000</v>
      </c>
      <c r="E7" s="54">
        <f>E9+E19+E25+E31</f>
        <v>1071000</v>
      </c>
      <c r="F7" s="64">
        <f>F9+F19+F25+F31</f>
        <v>1081000</v>
      </c>
    </row>
    <row r="8" spans="1:8">
      <c r="A8" s="703"/>
      <c r="B8" s="583"/>
      <c r="C8" s="578"/>
      <c r="D8" s="505"/>
      <c r="E8" s="56"/>
      <c r="F8" s="506"/>
    </row>
    <row r="9" spans="1:8" ht="32.450000000000003" customHeight="1">
      <c r="A9" s="684" t="s">
        <v>13</v>
      </c>
      <c r="B9" s="704" t="s">
        <v>292</v>
      </c>
      <c r="C9" s="662" t="s">
        <v>304</v>
      </c>
      <c r="D9" s="705">
        <f>D13+D15+D17</f>
        <v>940000</v>
      </c>
      <c r="E9" s="663">
        <f>E13+E15+E17</f>
        <v>970000</v>
      </c>
      <c r="F9" s="706">
        <f>F13+F15+F17</f>
        <v>980000</v>
      </c>
    </row>
    <row r="10" spans="1:8" ht="35.25" customHeight="1">
      <c r="A10" s="328" t="s">
        <v>306</v>
      </c>
      <c r="B10" s="329" t="s">
        <v>336</v>
      </c>
      <c r="C10" s="330" t="s">
        <v>307</v>
      </c>
      <c r="D10" s="331">
        <f>D9</f>
        <v>940000</v>
      </c>
      <c r="E10" s="332">
        <f>E9</f>
        <v>970000</v>
      </c>
      <c r="F10" s="333">
        <f>F9</f>
        <v>980000</v>
      </c>
      <c r="G10" s="2"/>
      <c r="H10" s="20"/>
    </row>
    <row r="11" spans="1:8" ht="24" customHeight="1">
      <c r="A11" s="328" t="s">
        <v>415</v>
      </c>
      <c r="B11" s="329" t="s">
        <v>22</v>
      </c>
      <c r="C11" s="330" t="s">
        <v>402</v>
      </c>
      <c r="D11" s="331">
        <f>D9</f>
        <v>940000</v>
      </c>
      <c r="E11" s="332">
        <f>E9</f>
        <v>970000</v>
      </c>
      <c r="F11" s="333">
        <f>F9</f>
        <v>980000</v>
      </c>
      <c r="G11" s="2"/>
      <c r="H11" s="20"/>
    </row>
    <row r="12" spans="1:8">
      <c r="A12" s="707"/>
      <c r="B12" s="708"/>
      <c r="C12" s="709"/>
      <c r="D12" s="710"/>
      <c r="E12" s="57"/>
      <c r="F12" s="711"/>
    </row>
    <row r="13" spans="1:8">
      <c r="A13" s="434"/>
      <c r="B13" s="35">
        <v>31</v>
      </c>
      <c r="C13" s="36" t="s">
        <v>14</v>
      </c>
      <c r="D13" s="37">
        <v>900000</v>
      </c>
      <c r="E13" s="37">
        <v>930000</v>
      </c>
      <c r="F13" s="92">
        <v>940000</v>
      </c>
    </row>
    <row r="14" spans="1:8">
      <c r="A14" s="712"/>
      <c r="B14" s="708"/>
      <c r="C14" s="709"/>
      <c r="D14" s="666"/>
      <c r="E14" s="57"/>
      <c r="F14" s="667"/>
    </row>
    <row r="15" spans="1:8">
      <c r="A15" s="713"/>
      <c r="B15" s="35">
        <v>32</v>
      </c>
      <c r="C15" s="36" t="s">
        <v>15</v>
      </c>
      <c r="D15" s="37">
        <v>22000</v>
      </c>
      <c r="E15" s="37">
        <v>22000</v>
      </c>
      <c r="F15" s="92">
        <v>22000</v>
      </c>
    </row>
    <row r="16" spans="1:8">
      <c r="A16" s="713"/>
      <c r="B16" s="435"/>
      <c r="C16" s="436"/>
      <c r="D16" s="437"/>
      <c r="E16" s="455"/>
      <c r="F16" s="449"/>
    </row>
    <row r="17" spans="1:8">
      <c r="A17" s="713"/>
      <c r="B17" s="35">
        <v>34</v>
      </c>
      <c r="C17" s="36" t="s">
        <v>16</v>
      </c>
      <c r="D17" s="37">
        <v>18000</v>
      </c>
      <c r="E17" s="37">
        <v>18000</v>
      </c>
      <c r="F17" s="92">
        <v>18000</v>
      </c>
    </row>
    <row r="18" spans="1:8">
      <c r="A18" s="712"/>
      <c r="B18" s="708"/>
      <c r="C18" s="709"/>
      <c r="D18" s="666"/>
      <c r="E18" s="57"/>
      <c r="F18" s="667"/>
    </row>
    <row r="19" spans="1:8" ht="16.5" customHeight="1">
      <c r="A19" s="684" t="s">
        <v>13</v>
      </c>
      <c r="B19" s="704" t="s">
        <v>293</v>
      </c>
      <c r="C19" s="662" t="s">
        <v>17</v>
      </c>
      <c r="D19" s="663">
        <f>D23</f>
        <v>47000</v>
      </c>
      <c r="E19" s="663">
        <f>E23</f>
        <v>47000</v>
      </c>
      <c r="F19" s="664">
        <f>F23</f>
        <v>47000</v>
      </c>
    </row>
    <row r="20" spans="1:8" ht="32.25" customHeight="1">
      <c r="A20" s="328" t="s">
        <v>306</v>
      </c>
      <c r="B20" s="329" t="s">
        <v>336</v>
      </c>
      <c r="C20" s="330" t="s">
        <v>307</v>
      </c>
      <c r="D20" s="331">
        <f>D19</f>
        <v>47000</v>
      </c>
      <c r="E20" s="332">
        <f>E19</f>
        <v>47000</v>
      </c>
      <c r="F20" s="333">
        <f>F19</f>
        <v>47000</v>
      </c>
      <c r="G20" s="2"/>
      <c r="H20" s="20"/>
    </row>
    <row r="21" spans="1:8" ht="23.25" customHeight="1">
      <c r="A21" s="328" t="s">
        <v>415</v>
      </c>
      <c r="B21" s="329" t="s">
        <v>22</v>
      </c>
      <c r="C21" s="545" t="s">
        <v>402</v>
      </c>
      <c r="D21" s="407">
        <f>D19</f>
        <v>47000</v>
      </c>
      <c r="E21" s="626">
        <f>E19</f>
        <v>47000</v>
      </c>
      <c r="F21" s="546">
        <f>F19</f>
        <v>47000</v>
      </c>
      <c r="G21" s="2"/>
      <c r="H21" s="20"/>
    </row>
    <row r="22" spans="1:8">
      <c r="A22" s="712"/>
      <c r="B22" s="708"/>
      <c r="C22" s="709"/>
      <c r="D22" s="666"/>
      <c r="E22" s="57"/>
      <c r="F22" s="667"/>
    </row>
    <row r="23" spans="1:8">
      <c r="A23" s="713"/>
      <c r="B23" s="35">
        <v>38</v>
      </c>
      <c r="C23" s="36" t="s">
        <v>19</v>
      </c>
      <c r="D23" s="37">
        <v>47000</v>
      </c>
      <c r="E23" s="37">
        <v>47000</v>
      </c>
      <c r="F23" s="92">
        <v>47000</v>
      </c>
    </row>
    <row r="24" spans="1:8">
      <c r="A24" s="680"/>
      <c r="B24" s="469"/>
      <c r="C24" s="469"/>
      <c r="D24" s="470"/>
      <c r="E24" s="470"/>
      <c r="F24" s="487"/>
    </row>
    <row r="25" spans="1:8" ht="17.25" customHeight="1">
      <c r="A25" s="681" t="s">
        <v>13</v>
      </c>
      <c r="B25" s="589" t="s">
        <v>294</v>
      </c>
      <c r="C25" s="608" t="s">
        <v>398</v>
      </c>
      <c r="D25" s="288">
        <f>D29</f>
        <v>20000</v>
      </c>
      <c r="E25" s="288">
        <f>E29</f>
        <v>20000</v>
      </c>
      <c r="F25" s="289">
        <f>F29</f>
        <v>20000</v>
      </c>
    </row>
    <row r="26" spans="1:8" ht="33" customHeight="1">
      <c r="A26" s="328" t="s">
        <v>306</v>
      </c>
      <c r="B26" s="329" t="s">
        <v>336</v>
      </c>
      <c r="C26" s="330" t="s">
        <v>307</v>
      </c>
      <c r="D26" s="331">
        <f>D25</f>
        <v>20000</v>
      </c>
      <c r="E26" s="332">
        <f>E25</f>
        <v>20000</v>
      </c>
      <c r="F26" s="333">
        <f>F25</f>
        <v>20000</v>
      </c>
      <c r="G26" s="2"/>
      <c r="H26" s="20"/>
    </row>
    <row r="27" spans="1:8" ht="18.75" customHeight="1">
      <c r="A27" s="328" t="s">
        <v>415</v>
      </c>
      <c r="B27" s="329" t="s">
        <v>22</v>
      </c>
      <c r="C27" s="545" t="s">
        <v>402</v>
      </c>
      <c r="D27" s="407">
        <f>D25</f>
        <v>20000</v>
      </c>
      <c r="E27" s="626">
        <f>E25</f>
        <v>20000</v>
      </c>
      <c r="F27" s="546">
        <f>F25</f>
        <v>20000</v>
      </c>
      <c r="G27" s="2"/>
      <c r="H27" s="20"/>
    </row>
    <row r="28" spans="1:8">
      <c r="A28" s="680"/>
      <c r="B28" s="469"/>
      <c r="C28" s="469"/>
      <c r="D28" s="470"/>
      <c r="E28" s="470"/>
      <c r="F28" s="487"/>
    </row>
    <row r="29" spans="1:8" ht="18" customHeight="1">
      <c r="A29" s="463"/>
      <c r="B29" s="464">
        <v>32</v>
      </c>
      <c r="C29" s="465" t="s">
        <v>15</v>
      </c>
      <c r="D29" s="466">
        <v>20000</v>
      </c>
      <c r="E29" s="466">
        <v>20000</v>
      </c>
      <c r="F29" s="467">
        <v>20000</v>
      </c>
    </row>
    <row r="30" spans="1:8" ht="15.75" customHeight="1">
      <c r="A30" s="463"/>
      <c r="B30" s="464"/>
      <c r="C30" s="465"/>
      <c r="D30" s="466"/>
      <c r="E30" s="466"/>
      <c r="F30" s="467"/>
    </row>
    <row r="31" spans="1:8" ht="24" customHeight="1">
      <c r="A31" s="715" t="s">
        <v>20</v>
      </c>
      <c r="B31" s="565" t="s">
        <v>116</v>
      </c>
      <c r="C31" s="542" t="s">
        <v>124</v>
      </c>
      <c r="D31" s="716">
        <f>D35</f>
        <v>30000</v>
      </c>
      <c r="E31" s="543">
        <f>E35</f>
        <v>34000</v>
      </c>
      <c r="F31" s="544">
        <f>F35</f>
        <v>34000</v>
      </c>
    </row>
    <row r="32" spans="1:8" ht="31.5" customHeight="1">
      <c r="A32" s="337" t="s">
        <v>306</v>
      </c>
      <c r="B32" s="329" t="s">
        <v>336</v>
      </c>
      <c r="C32" s="330" t="s">
        <v>307</v>
      </c>
      <c r="D32" s="717">
        <f>D31</f>
        <v>30000</v>
      </c>
      <c r="E32" s="331">
        <f>E31</f>
        <v>34000</v>
      </c>
      <c r="F32" s="333">
        <f>F31</f>
        <v>34000</v>
      </c>
    </row>
    <row r="33" spans="1:6" ht="19.5" customHeight="1">
      <c r="A33" s="399" t="s">
        <v>411</v>
      </c>
      <c r="B33" s="360">
        <v>11</v>
      </c>
      <c r="C33" s="361" t="s">
        <v>402</v>
      </c>
      <c r="D33" s="718">
        <f>D31</f>
        <v>30000</v>
      </c>
      <c r="E33" s="331">
        <f>E31</f>
        <v>34000</v>
      </c>
      <c r="F33" s="349">
        <f>F31</f>
        <v>34000</v>
      </c>
    </row>
    <row r="34" spans="1:6" s="9" customFormat="1" ht="19.5" customHeight="1">
      <c r="A34" s="400"/>
      <c r="B34" s="363"/>
      <c r="C34" s="364"/>
      <c r="D34" s="814"/>
      <c r="E34" s="428"/>
      <c r="F34" s="366"/>
    </row>
    <row r="35" spans="1:6" ht="36.75" customHeight="1" thickBot="1">
      <c r="A35" s="719"/>
      <c r="B35" s="648">
        <v>42</v>
      </c>
      <c r="C35" s="649" t="s">
        <v>21</v>
      </c>
      <c r="D35" s="720">
        <v>30000</v>
      </c>
      <c r="E35" s="721">
        <v>34000</v>
      </c>
      <c r="F35" s="722">
        <v>34000</v>
      </c>
    </row>
    <row r="36" spans="1:6">
      <c r="A36" s="267"/>
      <c r="B36" s="267"/>
      <c r="C36" s="267"/>
      <c r="D36" s="502"/>
      <c r="E36" s="502"/>
      <c r="F36" s="502"/>
    </row>
    <row r="37" spans="1:6">
      <c r="A37" s="267"/>
      <c r="B37" s="267"/>
      <c r="C37" s="267"/>
      <c r="D37" s="502"/>
      <c r="E37" s="502"/>
      <c r="F37" s="502"/>
    </row>
  </sheetData>
  <pageMargins left="0.25" right="0.25" top="0.75" bottom="0.75" header="0.3" footer="0.3"/>
  <pageSetup paperSize="9" scale="9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86"/>
  <sheetViews>
    <sheetView tabSelected="1" topLeftCell="A58" workbookViewId="0">
      <selection activeCell="F59" sqref="F59"/>
    </sheetView>
  </sheetViews>
  <sheetFormatPr defaultRowHeight="15.75"/>
  <cols>
    <col min="1" max="1" width="23.140625" style="265" customWidth="1"/>
    <col min="2" max="2" width="19.5703125" style="265" customWidth="1"/>
    <col min="3" max="3" width="52.5703125" style="265" customWidth="1"/>
    <col min="4" max="4" width="20.140625" style="265" customWidth="1"/>
    <col min="5" max="5" width="22.42578125" style="267" customWidth="1"/>
    <col min="6" max="6" width="21.5703125" style="265" customWidth="1"/>
    <col min="7" max="7" width="3.140625" customWidth="1"/>
  </cols>
  <sheetData>
    <row r="1" spans="1:6" ht="16.5" thickBot="1"/>
    <row r="2" spans="1:6" ht="37.15" customHeight="1">
      <c r="A2" s="300" t="s">
        <v>357</v>
      </c>
      <c r="B2" s="154" t="s">
        <v>0</v>
      </c>
      <c r="C2" s="154" t="s">
        <v>8</v>
      </c>
      <c r="D2" s="301" t="s">
        <v>483</v>
      </c>
      <c r="E2" s="301" t="s">
        <v>462</v>
      </c>
      <c r="F2" s="156" t="s">
        <v>487</v>
      </c>
    </row>
    <row r="3" spans="1:6" ht="15">
      <c r="A3" s="723"/>
      <c r="B3" s="724"/>
      <c r="C3" s="724"/>
      <c r="D3" s="725"/>
      <c r="E3" s="725"/>
      <c r="F3" s="726"/>
    </row>
    <row r="4" spans="1:6" ht="15">
      <c r="A4" s="946"/>
      <c r="B4" s="947"/>
      <c r="C4" s="948" t="s">
        <v>227</v>
      </c>
      <c r="D4" s="950">
        <f>D6</f>
        <v>352000</v>
      </c>
      <c r="E4" s="950">
        <f>E6</f>
        <v>332000</v>
      </c>
      <c r="F4" s="951">
        <f>F8</f>
        <v>322000</v>
      </c>
    </row>
    <row r="5" spans="1:6" ht="37.5" customHeight="1">
      <c r="A5" s="946"/>
      <c r="B5" s="947"/>
      <c r="C5" s="949"/>
      <c r="D5" s="950"/>
      <c r="E5" s="950"/>
      <c r="F5" s="951"/>
    </row>
    <row r="6" spans="1:6" ht="18" customHeight="1">
      <c r="A6" s="72" t="s">
        <v>295</v>
      </c>
      <c r="B6" s="69">
        <v>5005</v>
      </c>
      <c r="C6" s="70" t="s">
        <v>223</v>
      </c>
      <c r="D6" s="71">
        <f>D8</f>
        <v>352000</v>
      </c>
      <c r="E6" s="71">
        <f>E8</f>
        <v>332000</v>
      </c>
      <c r="F6" s="73">
        <f>F4</f>
        <v>322000</v>
      </c>
    </row>
    <row r="7" spans="1:6">
      <c r="A7" s="693"/>
      <c r="D7" s="727"/>
      <c r="E7" s="502"/>
      <c r="F7" s="728"/>
    </row>
    <row r="8" spans="1:6" ht="15">
      <c r="A8" s="952" t="s">
        <v>57</v>
      </c>
      <c r="B8" s="953">
        <v>1018</v>
      </c>
      <c r="C8" s="954" t="s">
        <v>223</v>
      </c>
      <c r="D8" s="955">
        <f>D11+D18+D25+D31+D37+D43+D50+D56</f>
        <v>352000</v>
      </c>
      <c r="E8" s="955">
        <f>E11+E18+E25+E31+E37+E43+E50+E56</f>
        <v>332000</v>
      </c>
      <c r="F8" s="945">
        <f>F11+F18+F25+F31+F37+F43+F50+F56</f>
        <v>322000</v>
      </c>
    </row>
    <row r="9" spans="1:6" ht="3.75" customHeight="1">
      <c r="A9" s="952"/>
      <c r="B9" s="953"/>
      <c r="C9" s="954"/>
      <c r="D9" s="955"/>
      <c r="E9" s="955"/>
      <c r="F9" s="945"/>
    </row>
    <row r="10" spans="1:6">
      <c r="A10" s="693"/>
      <c r="D10" s="729"/>
      <c r="E10" s="502"/>
      <c r="F10" s="728"/>
    </row>
    <row r="11" spans="1:6" ht="32.25" customHeight="1">
      <c r="A11" s="730" t="s">
        <v>13</v>
      </c>
      <c r="B11" s="731" t="s">
        <v>296</v>
      </c>
      <c r="C11" s="732" t="s">
        <v>239</v>
      </c>
      <c r="D11" s="733">
        <f>D16</f>
        <v>25000</v>
      </c>
      <c r="E11" s="733">
        <f>E16</f>
        <v>25000</v>
      </c>
      <c r="F11" s="734">
        <f>F16</f>
        <v>25000</v>
      </c>
    </row>
    <row r="12" spans="1:6" ht="33.75" customHeight="1">
      <c r="A12" s="328" t="s">
        <v>306</v>
      </c>
      <c r="B12" s="329" t="s">
        <v>336</v>
      </c>
      <c r="C12" s="330" t="s">
        <v>333</v>
      </c>
      <c r="D12" s="404">
        <f>D11</f>
        <v>25000</v>
      </c>
      <c r="E12" s="404">
        <f>E11</f>
        <v>25000</v>
      </c>
      <c r="F12" s="559">
        <f>F11</f>
        <v>25000</v>
      </c>
    </row>
    <row r="13" spans="1:6" ht="31.5" customHeight="1">
      <c r="A13" s="328" t="s">
        <v>417</v>
      </c>
      <c r="B13" s="329" t="s">
        <v>22</v>
      </c>
      <c r="C13" s="330" t="s">
        <v>402</v>
      </c>
      <c r="D13" s="404">
        <v>25000</v>
      </c>
      <c r="E13" s="404">
        <v>5000</v>
      </c>
      <c r="F13" s="559">
        <v>5000</v>
      </c>
    </row>
    <row r="14" spans="1:6" ht="31.5" customHeight="1">
      <c r="A14" s="328"/>
      <c r="B14" s="329" t="s">
        <v>420</v>
      </c>
      <c r="C14" s="330" t="s">
        <v>455</v>
      </c>
      <c r="D14" s="404">
        <v>0</v>
      </c>
      <c r="E14" s="404">
        <v>20000</v>
      </c>
      <c r="F14" s="559">
        <v>20000</v>
      </c>
    </row>
    <row r="15" spans="1:6">
      <c r="A15" s="745"/>
      <c r="B15" s="741"/>
      <c r="C15" s="742"/>
      <c r="D15" s="743"/>
      <c r="E15" s="743"/>
      <c r="F15" s="744"/>
    </row>
    <row r="16" spans="1:6" ht="30.75" customHeight="1">
      <c r="A16" s="735"/>
      <c r="B16" s="739">
        <v>41</v>
      </c>
      <c r="C16" s="746" t="s">
        <v>224</v>
      </c>
      <c r="D16" s="737">
        <v>25000</v>
      </c>
      <c r="E16" s="737">
        <v>25000</v>
      </c>
      <c r="F16" s="738">
        <v>25000</v>
      </c>
    </row>
    <row r="17" spans="1:6">
      <c r="A17" s="745"/>
      <c r="B17" s="741"/>
      <c r="C17" s="742"/>
      <c r="D17" s="743"/>
      <c r="E17" s="743"/>
      <c r="F17" s="744"/>
    </row>
    <row r="18" spans="1:6" ht="35.25" customHeight="1">
      <c r="A18" s="730" t="s">
        <v>13</v>
      </c>
      <c r="B18" s="731" t="s">
        <v>297</v>
      </c>
      <c r="C18" s="732" t="s">
        <v>228</v>
      </c>
      <c r="D18" s="733">
        <f>D23</f>
        <v>150000</v>
      </c>
      <c r="E18" s="733">
        <f>E23</f>
        <v>140000</v>
      </c>
      <c r="F18" s="734">
        <f>F23</f>
        <v>140000</v>
      </c>
    </row>
    <row r="19" spans="1:6" ht="33" customHeight="1">
      <c r="A19" s="328" t="s">
        <v>306</v>
      </c>
      <c r="B19" s="329" t="s">
        <v>352</v>
      </c>
      <c r="C19" s="330" t="s">
        <v>331</v>
      </c>
      <c r="D19" s="404">
        <f>D18</f>
        <v>150000</v>
      </c>
      <c r="E19" s="404">
        <f>E18</f>
        <v>140000</v>
      </c>
      <c r="F19" s="559">
        <f>F18</f>
        <v>140000</v>
      </c>
    </row>
    <row r="20" spans="1:6" ht="25.5" customHeight="1">
      <c r="A20" s="328" t="s">
        <v>417</v>
      </c>
      <c r="B20" s="329" t="s">
        <v>22</v>
      </c>
      <c r="C20" s="330" t="s">
        <v>402</v>
      </c>
      <c r="D20" s="404">
        <f>D19-D21</f>
        <v>118000</v>
      </c>
      <c r="E20" s="404">
        <v>70000</v>
      </c>
      <c r="F20" s="559">
        <v>70000</v>
      </c>
    </row>
    <row r="21" spans="1:6" ht="22.5" customHeight="1">
      <c r="A21" s="328"/>
      <c r="B21" s="329" t="s">
        <v>461</v>
      </c>
      <c r="C21" s="330" t="s">
        <v>448</v>
      </c>
      <c r="D21" s="404">
        <v>32000</v>
      </c>
      <c r="E21" s="404">
        <v>70000</v>
      </c>
      <c r="F21" s="559">
        <v>70000</v>
      </c>
    </row>
    <row r="22" spans="1:6">
      <c r="A22" s="740"/>
      <c r="B22" s="741"/>
      <c r="C22" s="742"/>
      <c r="D22" s="743"/>
      <c r="E22" s="743"/>
      <c r="F22" s="744"/>
    </row>
    <row r="23" spans="1:6">
      <c r="A23" s="735"/>
      <c r="B23" s="739">
        <v>32</v>
      </c>
      <c r="C23" s="736" t="s">
        <v>15</v>
      </c>
      <c r="D23" s="737">
        <v>150000</v>
      </c>
      <c r="E23" s="737">
        <v>140000</v>
      </c>
      <c r="F23" s="738">
        <v>140000</v>
      </c>
    </row>
    <row r="24" spans="1:6">
      <c r="A24" s="740"/>
      <c r="B24" s="741"/>
      <c r="C24" s="742"/>
      <c r="D24" s="743"/>
      <c r="E24" s="743"/>
      <c r="F24" s="744"/>
    </row>
    <row r="25" spans="1:6" ht="30.75" customHeight="1">
      <c r="A25" s="660" t="s">
        <v>13</v>
      </c>
      <c r="B25" s="661" t="s">
        <v>298</v>
      </c>
      <c r="C25" s="662" t="s">
        <v>240</v>
      </c>
      <c r="D25" s="663">
        <f>D29</f>
        <v>20000</v>
      </c>
      <c r="E25" s="543">
        <f>E29</f>
        <v>20000</v>
      </c>
      <c r="F25" s="664">
        <f>F29</f>
        <v>20000</v>
      </c>
    </row>
    <row r="26" spans="1:6" ht="31.5" customHeight="1">
      <c r="A26" s="328" t="s">
        <v>306</v>
      </c>
      <c r="B26" s="329" t="s">
        <v>347</v>
      </c>
      <c r="C26" s="330" t="s">
        <v>319</v>
      </c>
      <c r="D26" s="404">
        <f>D25</f>
        <v>20000</v>
      </c>
      <c r="E26" s="404">
        <f>E25</f>
        <v>20000</v>
      </c>
      <c r="F26" s="559">
        <f>F25</f>
        <v>20000</v>
      </c>
    </row>
    <row r="27" spans="1:6" ht="29.25" customHeight="1">
      <c r="A27" s="328" t="s">
        <v>415</v>
      </c>
      <c r="B27" s="329" t="s">
        <v>22</v>
      </c>
      <c r="C27" s="330" t="s">
        <v>402</v>
      </c>
      <c r="D27" s="404">
        <f>D25</f>
        <v>20000</v>
      </c>
      <c r="E27" s="404">
        <f>E25</f>
        <v>20000</v>
      </c>
      <c r="F27" s="559">
        <f>F25</f>
        <v>20000</v>
      </c>
    </row>
    <row r="28" spans="1:6">
      <c r="A28" s="665"/>
      <c r="B28" s="656"/>
      <c r="C28" s="66"/>
      <c r="D28" s="666"/>
      <c r="E28" s="437"/>
      <c r="F28" s="667"/>
    </row>
    <row r="29" spans="1:6">
      <c r="A29" s="665"/>
      <c r="B29" s="598">
        <v>32</v>
      </c>
      <c r="C29" s="657" t="s">
        <v>15</v>
      </c>
      <c r="D29" s="600">
        <v>20000</v>
      </c>
      <c r="E29" s="37">
        <v>20000</v>
      </c>
      <c r="F29" s="572">
        <v>20000</v>
      </c>
    </row>
    <row r="30" spans="1:6">
      <c r="A30" s="668"/>
      <c r="B30" s="669"/>
      <c r="C30" s="670"/>
      <c r="D30" s="437"/>
      <c r="E30" s="671"/>
      <c r="F30" s="449"/>
    </row>
    <row r="31" spans="1:6" ht="19.5" customHeight="1">
      <c r="A31" s="660" t="s">
        <v>13</v>
      </c>
      <c r="B31" s="661" t="s">
        <v>299</v>
      </c>
      <c r="C31" s="662" t="s">
        <v>242</v>
      </c>
      <c r="D31" s="663">
        <f>D35</f>
        <v>4000</v>
      </c>
      <c r="E31" s="543">
        <f>E35</f>
        <v>4000</v>
      </c>
      <c r="F31" s="664">
        <f>F35</f>
        <v>4000</v>
      </c>
    </row>
    <row r="32" spans="1:6" ht="32.25" customHeight="1">
      <c r="A32" s="328" t="s">
        <v>306</v>
      </c>
      <c r="B32" s="329" t="s">
        <v>336</v>
      </c>
      <c r="C32" s="330" t="s">
        <v>333</v>
      </c>
      <c r="D32" s="404">
        <f>D31</f>
        <v>4000</v>
      </c>
      <c r="E32" s="404">
        <f>E31</f>
        <v>4000</v>
      </c>
      <c r="F32" s="559">
        <f>F31</f>
        <v>4000</v>
      </c>
    </row>
    <row r="33" spans="1:8" ht="30.75" customHeight="1">
      <c r="A33" s="328" t="s">
        <v>417</v>
      </c>
      <c r="B33" s="329" t="s">
        <v>22</v>
      </c>
      <c r="C33" s="330" t="s">
        <v>402</v>
      </c>
      <c r="D33" s="404">
        <f>D31</f>
        <v>4000</v>
      </c>
      <c r="E33" s="404">
        <f>E31</f>
        <v>4000</v>
      </c>
      <c r="F33" s="559">
        <f>F31</f>
        <v>4000</v>
      </c>
    </row>
    <row r="34" spans="1:8">
      <c r="A34" s="747"/>
      <c r="B34" s="656"/>
      <c r="C34" s="66"/>
      <c r="D34" s="666"/>
      <c r="E34" s="437"/>
      <c r="F34" s="667"/>
    </row>
    <row r="35" spans="1:8">
      <c r="A35" s="747"/>
      <c r="B35" s="598">
        <v>32</v>
      </c>
      <c r="C35" s="657" t="s">
        <v>15</v>
      </c>
      <c r="D35" s="600">
        <v>4000</v>
      </c>
      <c r="E35" s="37">
        <v>4000</v>
      </c>
      <c r="F35" s="572">
        <v>4000</v>
      </c>
    </row>
    <row r="36" spans="1:8">
      <c r="A36" s="748"/>
      <c r="B36" s="669"/>
      <c r="C36" s="670"/>
      <c r="D36" s="437"/>
      <c r="E36" s="671"/>
      <c r="F36" s="449"/>
    </row>
    <row r="37" spans="1:8" ht="37.5" customHeight="1">
      <c r="A37" s="730" t="s">
        <v>13</v>
      </c>
      <c r="B37" s="731" t="s">
        <v>302</v>
      </c>
      <c r="C37" s="732" t="s">
        <v>241</v>
      </c>
      <c r="D37" s="733">
        <f>D41</f>
        <v>20000</v>
      </c>
      <c r="E37" s="733">
        <f>E41</f>
        <v>20000</v>
      </c>
      <c r="F37" s="734">
        <f>F41</f>
        <v>20000</v>
      </c>
    </row>
    <row r="38" spans="1:8" ht="32.25" customHeight="1">
      <c r="A38" s="328" t="s">
        <v>306</v>
      </c>
      <c r="B38" s="329" t="s">
        <v>350</v>
      </c>
      <c r="C38" s="330" t="s">
        <v>322</v>
      </c>
      <c r="D38" s="404">
        <f>D37</f>
        <v>20000</v>
      </c>
      <c r="E38" s="404">
        <f>E37</f>
        <v>20000</v>
      </c>
      <c r="F38" s="559">
        <f>F37</f>
        <v>20000</v>
      </c>
    </row>
    <row r="39" spans="1:8" ht="32.25" customHeight="1">
      <c r="A39" s="328" t="s">
        <v>417</v>
      </c>
      <c r="B39" s="329" t="s">
        <v>22</v>
      </c>
      <c r="C39" s="330" t="s">
        <v>402</v>
      </c>
      <c r="D39" s="404">
        <v>20000</v>
      </c>
      <c r="E39" s="404">
        <v>20000</v>
      </c>
      <c r="F39" s="559">
        <v>20000</v>
      </c>
    </row>
    <row r="40" spans="1:8">
      <c r="A40" s="745"/>
      <c r="B40" s="741"/>
      <c r="C40" s="742"/>
      <c r="D40" s="743"/>
      <c r="E40" s="743"/>
      <c r="F40" s="744"/>
    </row>
    <row r="41" spans="1:8">
      <c r="A41" s="735"/>
      <c r="B41" s="739">
        <v>32</v>
      </c>
      <c r="C41" s="736" t="s">
        <v>15</v>
      </c>
      <c r="D41" s="737">
        <v>20000</v>
      </c>
      <c r="E41" s="737">
        <v>20000</v>
      </c>
      <c r="F41" s="738">
        <v>20000</v>
      </c>
    </row>
    <row r="42" spans="1:8">
      <c r="A42" s="735"/>
      <c r="B42" s="739"/>
      <c r="C42" s="736"/>
      <c r="D42" s="737"/>
      <c r="E42" s="737"/>
      <c r="F42" s="738"/>
    </row>
    <row r="43" spans="1:8" ht="21" customHeight="1">
      <c r="A43" s="730" t="s">
        <v>20</v>
      </c>
      <c r="B43" s="731" t="s">
        <v>300</v>
      </c>
      <c r="C43" s="732" t="s">
        <v>405</v>
      </c>
      <c r="D43" s="733">
        <f>D48</f>
        <v>50000</v>
      </c>
      <c r="E43" s="733">
        <v>40000</v>
      </c>
      <c r="F43" s="734">
        <v>50000</v>
      </c>
    </row>
    <row r="44" spans="1:8" ht="32.25" customHeight="1">
      <c r="A44" s="328" t="s">
        <v>306</v>
      </c>
      <c r="B44" s="329" t="s">
        <v>354</v>
      </c>
      <c r="C44" s="330" t="s">
        <v>332</v>
      </c>
      <c r="D44" s="404">
        <f>D43</f>
        <v>50000</v>
      </c>
      <c r="E44" s="404">
        <f>E43</f>
        <v>40000</v>
      </c>
      <c r="F44" s="559">
        <v>50000</v>
      </c>
      <c r="H44" s="820"/>
    </row>
    <row r="45" spans="1:8" ht="32.25" customHeight="1">
      <c r="A45" s="328" t="s">
        <v>417</v>
      </c>
      <c r="B45" s="329" t="s">
        <v>22</v>
      </c>
      <c r="C45" s="330" t="s">
        <v>402</v>
      </c>
      <c r="D45" s="404">
        <v>20000</v>
      </c>
      <c r="E45" s="404">
        <v>10000</v>
      </c>
      <c r="F45" s="559">
        <v>20000</v>
      </c>
    </row>
    <row r="46" spans="1:8" ht="30.75" customHeight="1">
      <c r="A46" s="328"/>
      <c r="B46" s="329" t="s">
        <v>460</v>
      </c>
      <c r="C46" s="330" t="s">
        <v>456</v>
      </c>
      <c r="D46" s="404">
        <v>30000</v>
      </c>
      <c r="E46" s="404">
        <v>30000</v>
      </c>
      <c r="F46" s="559">
        <v>30000</v>
      </c>
    </row>
    <row r="47" spans="1:8">
      <c r="A47" s="745"/>
      <c r="B47" s="741"/>
      <c r="C47" s="742"/>
      <c r="D47" s="743"/>
      <c r="E47" s="743"/>
      <c r="F47" s="744"/>
    </row>
    <row r="48" spans="1:8" ht="31.5">
      <c r="A48" s="740"/>
      <c r="B48" s="739">
        <v>42</v>
      </c>
      <c r="C48" s="599" t="s">
        <v>171</v>
      </c>
      <c r="D48" s="466">
        <v>50000</v>
      </c>
      <c r="E48" s="466">
        <v>40000</v>
      </c>
      <c r="F48" s="467">
        <v>50000</v>
      </c>
    </row>
    <row r="49" spans="1:6">
      <c r="A49" s="745"/>
      <c r="B49" s="741"/>
      <c r="C49" s="670"/>
      <c r="D49" s="743"/>
      <c r="E49" s="743"/>
      <c r="F49" s="744"/>
    </row>
    <row r="50" spans="1:6" ht="21" customHeight="1">
      <c r="A50" s="607" t="s">
        <v>20</v>
      </c>
      <c r="B50" s="589" t="s">
        <v>301</v>
      </c>
      <c r="C50" s="608" t="s">
        <v>180</v>
      </c>
      <c r="D50" s="590">
        <f>D54</f>
        <v>63000</v>
      </c>
      <c r="E50" s="609">
        <f>E54</f>
        <v>63000</v>
      </c>
      <c r="F50" s="591">
        <f>F54</f>
        <v>43000</v>
      </c>
    </row>
    <row r="51" spans="1:6" ht="31.5" customHeight="1">
      <c r="A51" s="328" t="s">
        <v>306</v>
      </c>
      <c r="B51" s="329" t="s">
        <v>352</v>
      </c>
      <c r="C51" s="330" t="s">
        <v>330</v>
      </c>
      <c r="D51" s="404">
        <f>D50</f>
        <v>63000</v>
      </c>
      <c r="E51" s="404">
        <f>E50</f>
        <v>63000</v>
      </c>
      <c r="F51" s="559">
        <f>F50</f>
        <v>43000</v>
      </c>
    </row>
    <row r="52" spans="1:6" ht="33" customHeight="1">
      <c r="A52" s="328" t="s">
        <v>417</v>
      </c>
      <c r="B52" s="714">
        <v>11</v>
      </c>
      <c r="C52" s="361" t="s">
        <v>402</v>
      </c>
      <c r="D52" s="332">
        <f>D50</f>
        <v>63000</v>
      </c>
      <c r="E52" s="626">
        <f>E50</f>
        <v>63000</v>
      </c>
      <c r="F52" s="349">
        <f>F50</f>
        <v>43000</v>
      </c>
    </row>
    <row r="53" spans="1:6" s="9" customFormat="1" ht="15.75" customHeight="1">
      <c r="A53" s="749"/>
      <c r="B53" s="750"/>
      <c r="C53" s="364"/>
      <c r="D53" s="365"/>
      <c r="E53" s="751"/>
      <c r="F53" s="366"/>
    </row>
    <row r="54" spans="1:6">
      <c r="A54" s="624"/>
      <c r="B54" s="464">
        <v>32</v>
      </c>
      <c r="C54" s="392" t="s">
        <v>15</v>
      </c>
      <c r="D54" s="38">
        <v>63000</v>
      </c>
      <c r="E54" s="431">
        <v>63000</v>
      </c>
      <c r="F54" s="450">
        <v>43000</v>
      </c>
    </row>
    <row r="55" spans="1:6">
      <c r="A55" s="624"/>
      <c r="B55" s="489"/>
      <c r="C55" s="436"/>
      <c r="D55" s="437"/>
      <c r="E55" s="614"/>
      <c r="F55" s="449"/>
    </row>
    <row r="56" spans="1:6" ht="21.75" customHeight="1">
      <c r="A56" s="730" t="s">
        <v>20</v>
      </c>
      <c r="B56" s="731" t="s">
        <v>303</v>
      </c>
      <c r="C56" s="752" t="s">
        <v>86</v>
      </c>
      <c r="D56" s="733">
        <f>D60</f>
        <v>20000</v>
      </c>
      <c r="E56" s="733">
        <f>E60</f>
        <v>20000</v>
      </c>
      <c r="F56" s="734">
        <f>F60</f>
        <v>20000</v>
      </c>
    </row>
    <row r="57" spans="1:6" ht="39" customHeight="1">
      <c r="A57" s="328" t="s">
        <v>306</v>
      </c>
      <c r="B57" s="329" t="s">
        <v>350</v>
      </c>
      <c r="C57" s="330" t="s">
        <v>322</v>
      </c>
      <c r="D57" s="404">
        <f>D56</f>
        <v>20000</v>
      </c>
      <c r="E57" s="404">
        <f>E56</f>
        <v>20000</v>
      </c>
      <c r="F57" s="559">
        <f>F56</f>
        <v>20000</v>
      </c>
    </row>
    <row r="58" spans="1:6" ht="32.25" customHeight="1">
      <c r="A58" s="328" t="s">
        <v>417</v>
      </c>
      <c r="B58" s="329" t="s">
        <v>22</v>
      </c>
      <c r="C58" s="545" t="s">
        <v>402</v>
      </c>
      <c r="D58" s="558">
        <v>20000</v>
      </c>
      <c r="E58" s="558">
        <v>20000</v>
      </c>
      <c r="F58" s="682">
        <v>20000</v>
      </c>
    </row>
    <row r="59" spans="1:6">
      <c r="A59" s="745"/>
      <c r="B59" s="741"/>
      <c r="C59" s="742"/>
      <c r="D59" s="743"/>
      <c r="E59" s="743"/>
      <c r="F59" s="744"/>
    </row>
    <row r="60" spans="1:6" ht="31.5">
      <c r="A60" s="740"/>
      <c r="B60" s="739">
        <v>42</v>
      </c>
      <c r="C60" s="746" t="s">
        <v>226</v>
      </c>
      <c r="D60" s="466">
        <v>20000</v>
      </c>
      <c r="E60" s="466">
        <v>20000</v>
      </c>
      <c r="F60" s="467">
        <v>20000</v>
      </c>
    </row>
    <row r="61" spans="1:6" ht="16.5" thickBot="1">
      <c r="A61" s="753"/>
      <c r="B61" s="754"/>
      <c r="C61" s="754"/>
      <c r="D61" s="754"/>
      <c r="E61" s="755"/>
      <c r="F61" s="756"/>
    </row>
    <row r="64" spans="1:6">
      <c r="C64" s="940" t="s">
        <v>465</v>
      </c>
      <c r="D64" s="940"/>
      <c r="E64" s="940"/>
    </row>
    <row r="66" spans="1:9">
      <c r="A66" s="938" t="s">
        <v>399</v>
      </c>
      <c r="B66" s="938"/>
      <c r="C66" s="938"/>
      <c r="D66" s="938"/>
      <c r="E66" s="938"/>
      <c r="F66" s="938"/>
      <c r="G66" s="26"/>
      <c r="H66" s="26"/>
      <c r="I66" s="26"/>
    </row>
    <row r="67" spans="1:9">
      <c r="A67" s="343"/>
      <c r="B67" s="343"/>
      <c r="C67" s="343"/>
      <c r="D67" s="343"/>
      <c r="E67" s="343"/>
      <c r="F67" s="343"/>
      <c r="G67" s="26"/>
      <c r="H67" s="26"/>
      <c r="I67" s="26"/>
    </row>
    <row r="68" spans="1:9">
      <c r="A68" s="939" t="s">
        <v>494</v>
      </c>
      <c r="B68" s="939"/>
      <c r="C68" s="939"/>
      <c r="D68" s="939"/>
      <c r="E68" s="939"/>
      <c r="F68" s="939"/>
      <c r="G68" s="26"/>
      <c r="H68" s="26"/>
      <c r="I68" s="26"/>
    </row>
    <row r="69" spans="1:9">
      <c r="A69" s="343"/>
      <c r="B69" s="343"/>
      <c r="C69" s="343"/>
      <c r="D69" s="343"/>
      <c r="E69" s="343"/>
      <c r="F69" s="343"/>
      <c r="G69" s="23"/>
      <c r="H69" s="23"/>
      <c r="I69" s="23"/>
    </row>
    <row r="70" spans="1:9">
      <c r="A70" s="343"/>
      <c r="B70" s="343"/>
      <c r="C70" s="343"/>
      <c r="D70" s="343"/>
      <c r="E70" s="343"/>
      <c r="F70" s="343"/>
      <c r="G70" s="23"/>
      <c r="H70" s="23"/>
      <c r="I70" s="23"/>
    </row>
    <row r="71" spans="1:9">
      <c r="A71" s="343"/>
      <c r="B71" s="343"/>
      <c r="C71" s="941" t="s">
        <v>466</v>
      </c>
      <c r="D71" s="942"/>
      <c r="E71" s="942"/>
      <c r="F71" s="343"/>
      <c r="G71" s="23"/>
      <c r="H71" s="23"/>
      <c r="I71" s="23"/>
    </row>
    <row r="72" spans="1:9">
      <c r="A72" s="343"/>
      <c r="B72" s="343"/>
      <c r="C72" s="343"/>
      <c r="D72" s="343"/>
      <c r="E72" s="343"/>
      <c r="F72" s="343"/>
      <c r="G72" s="23"/>
      <c r="H72" s="23"/>
      <c r="I72" s="23"/>
    </row>
    <row r="73" spans="1:9">
      <c r="A73" s="343"/>
      <c r="B73" s="943" t="s">
        <v>513</v>
      </c>
      <c r="C73" s="944"/>
      <c r="D73" s="944"/>
      <c r="E73" s="944"/>
      <c r="F73" s="343"/>
      <c r="G73" s="23"/>
      <c r="H73" s="23"/>
      <c r="I73" s="23"/>
    </row>
    <row r="74" spans="1:9">
      <c r="A74" s="343"/>
      <c r="B74" s="944"/>
      <c r="C74" s="944"/>
      <c r="D74" s="944"/>
      <c r="E74" s="944"/>
      <c r="F74" s="343"/>
      <c r="G74" s="23"/>
      <c r="H74" s="23"/>
      <c r="I74" s="23"/>
    </row>
    <row r="75" spans="1:9">
      <c r="A75" s="343"/>
      <c r="B75" s="944"/>
      <c r="C75" s="944"/>
      <c r="D75" s="944"/>
      <c r="E75" s="944"/>
      <c r="F75" s="343"/>
      <c r="G75" s="23"/>
      <c r="H75" s="23"/>
      <c r="I75" s="23"/>
    </row>
    <row r="76" spans="1:9">
      <c r="A76" s="343"/>
      <c r="B76" s="944"/>
      <c r="C76" s="944"/>
      <c r="D76" s="944"/>
      <c r="E76" s="944"/>
      <c r="F76" s="343"/>
      <c r="G76" s="23"/>
      <c r="H76" s="23"/>
      <c r="I76" s="23"/>
    </row>
    <row r="77" spans="1:9">
      <c r="A77" s="339"/>
      <c r="B77" s="583"/>
      <c r="C77" s="583"/>
      <c r="D77" s="583"/>
      <c r="E77" s="583"/>
      <c r="F77" s="583"/>
      <c r="G77" s="22"/>
      <c r="H77" s="22"/>
      <c r="I77" s="22"/>
    </row>
    <row r="78" spans="1:9" ht="14.45" customHeight="1">
      <c r="A78" s="939" t="s">
        <v>123</v>
      </c>
      <c r="B78" s="939"/>
      <c r="C78" s="939"/>
      <c r="D78" s="939"/>
      <c r="E78" s="939"/>
      <c r="F78" s="939"/>
      <c r="G78" s="27"/>
      <c r="H78" s="27"/>
      <c r="I78" s="27"/>
    </row>
    <row r="79" spans="1:9" ht="14.45" customHeight="1">
      <c r="A79" s="939" t="s">
        <v>522</v>
      </c>
      <c r="B79" s="939"/>
      <c r="C79" s="939"/>
      <c r="D79" s="939"/>
      <c r="E79" s="939"/>
      <c r="F79" s="939"/>
      <c r="G79" s="27"/>
      <c r="H79" s="27"/>
      <c r="I79" s="27"/>
    </row>
    <row r="80" spans="1:9" ht="14.45" customHeight="1">
      <c r="A80" s="939" t="s">
        <v>523</v>
      </c>
      <c r="B80" s="939"/>
      <c r="C80" s="939"/>
      <c r="D80" s="939"/>
      <c r="E80" s="939"/>
      <c r="F80" s="939"/>
      <c r="G80" s="27"/>
      <c r="H80" s="27"/>
      <c r="I80" s="27"/>
    </row>
    <row r="81" spans="1:9" ht="14.45" customHeight="1">
      <c r="A81" s="939" t="s">
        <v>495</v>
      </c>
      <c r="B81" s="939"/>
      <c r="C81" s="939"/>
      <c r="D81" s="939"/>
      <c r="E81" s="939"/>
      <c r="F81" s="939"/>
      <c r="G81" s="27"/>
      <c r="H81" s="27"/>
      <c r="I81" s="27"/>
    </row>
    <row r="82" spans="1:9">
      <c r="A82" s="339"/>
      <c r="B82" s="339"/>
      <c r="C82" s="339"/>
      <c r="D82" s="339"/>
      <c r="E82" s="339"/>
      <c r="F82" s="339"/>
      <c r="G82" s="21"/>
      <c r="H82" s="21"/>
      <c r="I82" s="21"/>
    </row>
    <row r="83" spans="1:9">
      <c r="A83" s="339"/>
      <c r="B83" s="339"/>
      <c r="C83" s="339"/>
      <c r="D83" s="339"/>
      <c r="E83" s="339"/>
      <c r="F83" s="339"/>
      <c r="G83" s="21"/>
      <c r="H83" s="21"/>
      <c r="I83" s="21"/>
    </row>
    <row r="84" spans="1:9">
      <c r="A84" s="267"/>
      <c r="B84" s="267"/>
      <c r="C84" s="267"/>
      <c r="D84" s="267"/>
      <c r="F84" s="267"/>
      <c r="G84" s="3"/>
      <c r="H84" s="3"/>
      <c r="I84" s="3"/>
    </row>
    <row r="85" spans="1:9">
      <c r="A85" s="267"/>
      <c r="B85" s="267"/>
      <c r="C85" s="267"/>
      <c r="D85" s="267"/>
      <c r="E85" s="267" t="s">
        <v>248</v>
      </c>
      <c r="F85" s="267"/>
      <c r="G85" s="3"/>
      <c r="H85" s="3"/>
      <c r="I85" s="3"/>
    </row>
    <row r="86" spans="1:9">
      <c r="E86" s="937" t="s">
        <v>249</v>
      </c>
      <c r="F86" s="937"/>
    </row>
  </sheetData>
  <mergeCells count="22">
    <mergeCell ref="C64:E64"/>
    <mergeCell ref="C71:E71"/>
    <mergeCell ref="B73:E76"/>
    <mergeCell ref="F8:F9"/>
    <mergeCell ref="A4:A5"/>
    <mergeCell ref="B4:B5"/>
    <mergeCell ref="C4:C5"/>
    <mergeCell ref="D4:D5"/>
    <mergeCell ref="E4:E5"/>
    <mergeCell ref="F4:F5"/>
    <mergeCell ref="A8:A9"/>
    <mergeCell ref="B8:B9"/>
    <mergeCell ref="C8:C9"/>
    <mergeCell ref="D8:D9"/>
    <mergeCell ref="E8:E9"/>
    <mergeCell ref="E86:F86"/>
    <mergeCell ref="A66:F66"/>
    <mergeCell ref="A78:F78"/>
    <mergeCell ref="A79:F79"/>
    <mergeCell ref="A80:F80"/>
    <mergeCell ref="A81:F81"/>
    <mergeCell ref="A68:F68"/>
  </mergeCells>
  <pageMargins left="0.25" right="0.25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Naslovna</vt:lpstr>
      <vt:lpstr>Prihodi</vt:lpstr>
      <vt:lpstr>Rashodi</vt:lpstr>
      <vt:lpstr>Funk. klasifikacija</vt:lpstr>
      <vt:lpstr>Racun financiranja</vt:lpstr>
      <vt:lpstr>razdjel 1</vt:lpstr>
      <vt:lpstr>razdjel 2</vt:lpstr>
      <vt:lpstr>razdjel 3</vt:lpstr>
      <vt:lpstr>razdjel 4</vt:lpstr>
      <vt:lpstr>razdjel 5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PC JASNA MIJIC</cp:lastModifiedBy>
  <cp:lastPrinted>2023-11-15T19:41:21Z</cp:lastPrinted>
  <dcterms:created xsi:type="dcterms:W3CDTF">2015-11-19T10:48:22Z</dcterms:created>
  <dcterms:modified xsi:type="dcterms:W3CDTF">2023-11-15T19:44:19Z</dcterms:modified>
</cp:coreProperties>
</file>