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sna\Desktop\POLUGODIŠNJI IZVJEŠTAJ 2022\"/>
    </mc:Choice>
  </mc:AlternateContent>
  <xr:revisionPtr revIDLastSave="0" documentId="13_ncr:1_{AE4B4155-00E5-40FA-8215-9E24FEFC257B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Naslovna" sheetId="12" r:id="rId1"/>
    <sheet name="Prihodi" sheetId="5" r:id="rId2"/>
    <sheet name="Rashodi" sheetId="6" r:id="rId3"/>
    <sheet name="Funk. klasifikacija" sheetId="18" r:id="rId4"/>
    <sheet name="Racun financiranja" sheetId="7" r:id="rId5"/>
    <sheet name="razdjel 1" sheetId="8" r:id="rId6"/>
    <sheet name="razdjel 2" sheetId="9" r:id="rId7"/>
    <sheet name="razdjel 3" sheetId="14" r:id="rId8"/>
    <sheet name="razdjel 4" sheetId="15" r:id="rId9"/>
    <sheet name="razdjel 5" sheetId="17" r:id="rId10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9" i="12" l="1"/>
  <c r="H18" i="12"/>
  <c r="H17" i="12"/>
  <c r="H16" i="12"/>
  <c r="F127" i="6"/>
  <c r="F125" i="6"/>
  <c r="F123" i="6"/>
  <c r="F122" i="6"/>
  <c r="F117" i="6"/>
  <c r="F116" i="6"/>
  <c r="F114" i="6"/>
  <c r="F113" i="6"/>
  <c r="F111" i="6"/>
  <c r="F109" i="6"/>
  <c r="F108" i="6"/>
  <c r="F101" i="6"/>
  <c r="F99" i="6"/>
  <c r="F98" i="6"/>
  <c r="F94" i="6"/>
  <c r="F93" i="6"/>
  <c r="F91" i="6"/>
  <c r="F90" i="6"/>
  <c r="F88" i="6"/>
  <c r="F87" i="6"/>
  <c r="F86" i="6"/>
  <c r="F84" i="6"/>
  <c r="F83" i="6"/>
  <c r="F82" i="6"/>
  <c r="F81" i="6"/>
  <c r="F75" i="6"/>
  <c r="F74" i="6"/>
  <c r="F72" i="6"/>
  <c r="F71" i="6"/>
  <c r="F70" i="6"/>
  <c r="F68" i="6"/>
  <c r="F67" i="6"/>
  <c r="F66" i="6"/>
  <c r="F64" i="6"/>
  <c r="F63" i="6"/>
  <c r="F62" i="6"/>
  <c r="F59" i="6"/>
  <c r="F58" i="6"/>
  <c r="F57" i="6"/>
  <c r="F55" i="6"/>
  <c r="F54" i="6"/>
  <c r="F53" i="6"/>
  <c r="F52" i="6"/>
  <c r="F51" i="6"/>
  <c r="F50" i="6"/>
  <c r="F49" i="6"/>
  <c r="F45" i="6"/>
  <c r="F44" i="6"/>
  <c r="F43" i="6"/>
  <c r="F42" i="6"/>
  <c r="F41" i="6"/>
  <c r="F40" i="6"/>
  <c r="F39" i="6"/>
  <c r="F38" i="6"/>
  <c r="F37" i="6"/>
  <c r="F36" i="6"/>
  <c r="F34" i="6"/>
  <c r="F33" i="6"/>
  <c r="F32" i="6"/>
  <c r="F31" i="6"/>
  <c r="F30" i="6"/>
  <c r="F29" i="6"/>
  <c r="F28" i="6"/>
  <c r="F26" i="6"/>
  <c r="F25" i="6"/>
  <c r="F24" i="6"/>
  <c r="F23" i="6"/>
  <c r="F22" i="6"/>
  <c r="F21" i="6"/>
  <c r="F19" i="6"/>
  <c r="F18" i="6"/>
  <c r="F17" i="6"/>
  <c r="F15" i="6"/>
  <c r="F14" i="6"/>
  <c r="F12" i="6"/>
  <c r="F11" i="6"/>
  <c r="F10" i="6"/>
  <c r="F9" i="6"/>
  <c r="F7" i="6"/>
  <c r="F5" i="6"/>
  <c r="F91" i="5"/>
  <c r="F90" i="5"/>
  <c r="F89" i="5"/>
  <c r="F87" i="5"/>
  <c r="F86" i="5"/>
  <c r="F85" i="5"/>
  <c r="F83" i="5"/>
  <c r="F81" i="5"/>
  <c r="F80" i="5"/>
  <c r="F79" i="5"/>
  <c r="F74" i="5"/>
  <c r="F73" i="5"/>
  <c r="F72" i="5"/>
  <c r="F71" i="5"/>
  <c r="F69" i="5"/>
  <c r="F68" i="5"/>
  <c r="F67" i="5"/>
  <c r="F65" i="5"/>
  <c r="F64" i="5"/>
  <c r="F62" i="5"/>
  <c r="F61" i="5"/>
  <c r="F59" i="5"/>
  <c r="F58" i="5"/>
  <c r="F56" i="5"/>
  <c r="F55" i="5"/>
  <c r="F53" i="5"/>
  <c r="F52" i="5"/>
  <c r="F51" i="5"/>
  <c r="F49" i="5"/>
  <c r="F46" i="5"/>
  <c r="F45" i="5"/>
  <c r="F44" i="5"/>
  <c r="F43" i="5"/>
  <c r="F40" i="5"/>
  <c r="F39" i="5"/>
  <c r="F37" i="5"/>
  <c r="F36" i="5"/>
  <c r="F35" i="5"/>
  <c r="F33" i="5"/>
  <c r="F32" i="5"/>
  <c r="F30" i="5"/>
  <c r="F29" i="5"/>
  <c r="F28" i="5"/>
  <c r="F26" i="5"/>
  <c r="F25" i="5"/>
  <c r="F24" i="5"/>
  <c r="F21" i="5"/>
  <c r="F20" i="5"/>
  <c r="F18" i="5"/>
  <c r="F17" i="5"/>
  <c r="F16" i="5"/>
  <c r="F11" i="5"/>
  <c r="G64" i="5"/>
  <c r="C5" i="7"/>
  <c r="C7" i="7"/>
  <c r="C9" i="7"/>
  <c r="C81" i="5"/>
  <c r="C80" i="5"/>
  <c r="F188" i="8"/>
  <c r="F157" i="8"/>
  <c r="F160" i="8"/>
  <c r="F161" i="8"/>
  <c r="F164" i="8"/>
  <c r="F167" i="8"/>
  <c r="F170" i="8"/>
  <c r="F175" i="8"/>
  <c r="F184" i="8"/>
  <c r="F191" i="8"/>
  <c r="F192" i="8"/>
  <c r="F195" i="8"/>
  <c r="F197" i="8"/>
  <c r="F210" i="8"/>
  <c r="E188" i="8"/>
  <c r="E200" i="8"/>
  <c r="E205" i="8"/>
  <c r="E201" i="8"/>
  <c r="D201" i="8"/>
  <c r="D200" i="8" s="1"/>
  <c r="E191" i="8"/>
  <c r="E175" i="8"/>
  <c r="E171" i="8"/>
  <c r="E170" i="8" s="1"/>
  <c r="D7" i="18"/>
  <c r="D9" i="18"/>
  <c r="D11" i="18"/>
  <c r="D12" i="18"/>
  <c r="D13" i="18"/>
  <c r="D14" i="18"/>
  <c r="D16" i="18"/>
  <c r="D17" i="18"/>
  <c r="D18" i="18"/>
  <c r="D20" i="18"/>
  <c r="D21" i="18"/>
  <c r="D22" i="18"/>
  <c r="D23" i="18"/>
  <c r="D24" i="18"/>
  <c r="D26" i="18"/>
  <c r="D28" i="18"/>
  <c r="D29" i="18"/>
  <c r="D30" i="18"/>
  <c r="D32" i="18"/>
  <c r="D33" i="18"/>
  <c r="D35" i="18"/>
  <c r="C34" i="18"/>
  <c r="C31" i="18"/>
  <c r="C27" i="18"/>
  <c r="C25" i="18"/>
  <c r="C19" i="18"/>
  <c r="C15" i="18"/>
  <c r="C10" i="18"/>
  <c r="C8" i="18"/>
  <c r="C6" i="18"/>
  <c r="C5" i="18" l="1"/>
  <c r="E53" i="15"/>
  <c r="D53" i="15"/>
  <c r="C3" i="18" l="1"/>
  <c r="E23" i="15"/>
  <c r="E22" i="15" s="1"/>
  <c r="E21" i="8"/>
  <c r="E113" i="6"/>
  <c r="E49" i="6"/>
  <c r="E28" i="6"/>
  <c r="E17" i="6"/>
  <c r="E10" i="6"/>
  <c r="E235" i="8"/>
  <c r="F235" i="8" s="1"/>
  <c r="E231" i="8"/>
  <c r="F119" i="8"/>
  <c r="E123" i="8"/>
  <c r="E122" i="8" s="1"/>
  <c r="E112" i="8"/>
  <c r="F112" i="8" s="1"/>
  <c r="E101" i="8"/>
  <c r="F101" i="8" s="1"/>
  <c r="E94" i="8"/>
  <c r="F94" i="8" s="1"/>
  <c r="E88" i="8"/>
  <c r="E77" i="8"/>
  <c r="E79" i="5"/>
  <c r="E44" i="5"/>
  <c r="E35" i="5"/>
  <c r="E28" i="5"/>
  <c r="E592" i="8"/>
  <c r="E584" i="8"/>
  <c r="F584" i="8" s="1"/>
  <c r="E575" i="8"/>
  <c r="F575" i="8" s="1"/>
  <c r="E568" i="8"/>
  <c r="F568" i="8" s="1"/>
  <c r="E564" i="8"/>
  <c r="E559" i="8"/>
  <c r="F559" i="8" s="1"/>
  <c r="E553" i="8"/>
  <c r="F553" i="8" s="1"/>
  <c r="G109" i="6"/>
  <c r="G103" i="6"/>
  <c r="G90" i="6"/>
  <c r="G93" i="6"/>
  <c r="G96" i="6"/>
  <c r="G98" i="6"/>
  <c r="G74" i="6"/>
  <c r="G63" i="6"/>
  <c r="G14" i="6"/>
  <c r="G17" i="6"/>
  <c r="G10" i="6"/>
  <c r="E125" i="6"/>
  <c r="E102" i="6"/>
  <c r="E87" i="6"/>
  <c r="E82" i="6"/>
  <c r="E71" i="6"/>
  <c r="E66" i="6"/>
  <c r="E58" i="6"/>
  <c r="G49" i="6"/>
  <c r="E36" i="6"/>
  <c r="G28" i="6"/>
  <c r="E22" i="6"/>
  <c r="E9" i="6"/>
  <c r="F411" i="8"/>
  <c r="F409" i="8"/>
  <c r="F431" i="8"/>
  <c r="F471" i="8"/>
  <c r="F482" i="8"/>
  <c r="F494" i="8"/>
  <c r="F496" i="8"/>
  <c r="F505" i="8"/>
  <c r="F512" i="8"/>
  <c r="F513" i="8"/>
  <c r="F516" i="8"/>
  <c r="F517" i="8"/>
  <c r="F491" i="8"/>
  <c r="F524" i="8"/>
  <c r="F527" i="8"/>
  <c r="F530" i="8"/>
  <c r="F531" i="8"/>
  <c r="F540" i="8"/>
  <c r="F543" i="8"/>
  <c r="F545" i="8"/>
  <c r="F546" i="8"/>
  <c r="F557" i="8"/>
  <c r="F564" i="8"/>
  <c r="F589" i="8"/>
  <c r="F593" i="8"/>
  <c r="F610" i="8"/>
  <c r="F614" i="8"/>
  <c r="F613" i="8"/>
  <c r="F629" i="8"/>
  <c r="F636" i="8"/>
  <c r="F646" i="8"/>
  <c r="F643" i="8"/>
  <c r="F653" i="8"/>
  <c r="F666" i="8"/>
  <c r="F398" i="8"/>
  <c r="F387" i="8"/>
  <c r="F386" i="8"/>
  <c r="F383" i="8"/>
  <c r="F380" i="8"/>
  <c r="F379" i="8"/>
  <c r="F377" i="8"/>
  <c r="F372" i="8"/>
  <c r="F365" i="8"/>
  <c r="F364" i="8"/>
  <c r="F361" i="8"/>
  <c r="F322" i="8"/>
  <c r="F314" i="8"/>
  <c r="F294" i="8"/>
  <c r="F278" i="8"/>
  <c r="F277" i="8"/>
  <c r="F271" i="8"/>
  <c r="F268" i="8"/>
  <c r="F257" i="8"/>
  <c r="F251" i="8"/>
  <c r="F225" i="8"/>
  <c r="E219" i="8"/>
  <c r="F220" i="8"/>
  <c r="F144" i="8"/>
  <c r="F143" i="8"/>
  <c r="F137" i="8"/>
  <c r="F134" i="8"/>
  <c r="F131" i="8"/>
  <c r="F84" i="8"/>
  <c r="F81" i="8"/>
  <c r="F78" i="8"/>
  <c r="F67" i="8"/>
  <c r="G90" i="5"/>
  <c r="G89" i="5"/>
  <c r="G86" i="5"/>
  <c r="G85" i="5"/>
  <c r="G80" i="5"/>
  <c r="G55" i="5"/>
  <c r="G44" i="5"/>
  <c r="G28" i="5"/>
  <c r="G20" i="5"/>
  <c r="E72" i="5"/>
  <c r="E83" i="5"/>
  <c r="E71" i="5"/>
  <c r="E67" i="5"/>
  <c r="E59" i="5"/>
  <c r="E49" i="5"/>
  <c r="G39" i="5"/>
  <c r="E32" i="5"/>
  <c r="E25" i="5"/>
  <c r="E10" i="5"/>
  <c r="F10" i="5" s="1"/>
  <c r="E16" i="5"/>
  <c r="F31" i="9"/>
  <c r="F13" i="9"/>
  <c r="F90" i="9"/>
  <c r="F93" i="9"/>
  <c r="F151" i="9"/>
  <c r="F251" i="9"/>
  <c r="F291" i="9"/>
  <c r="F304" i="9"/>
  <c r="F344" i="9"/>
  <c r="F343" i="9"/>
  <c r="F340" i="9"/>
  <c r="F375" i="9"/>
  <c r="F374" i="9"/>
  <c r="F371" i="9"/>
  <c r="F384" i="9"/>
  <c r="F23" i="14"/>
  <c r="F28" i="14"/>
  <c r="F35" i="14"/>
  <c r="F56" i="14"/>
  <c r="F55" i="14"/>
  <c r="F52" i="14"/>
  <c r="F63" i="14"/>
  <c r="F62" i="14"/>
  <c r="F74" i="14"/>
  <c r="F81" i="14"/>
  <c r="F80" i="14"/>
  <c r="F106" i="14"/>
  <c r="F105" i="14"/>
  <c r="F102" i="14"/>
  <c r="F149" i="14"/>
  <c r="F148" i="14"/>
  <c r="F19" i="15"/>
  <c r="F16" i="15"/>
  <c r="F13" i="15"/>
  <c r="F50" i="15"/>
  <c r="F70" i="17"/>
  <c r="F64" i="17"/>
  <c r="F63" i="17"/>
  <c r="F43" i="17"/>
  <c r="F36" i="17"/>
  <c r="F35" i="17"/>
  <c r="F32" i="17"/>
  <c r="F21" i="17"/>
  <c r="F20" i="17"/>
  <c r="F17" i="17"/>
  <c r="E167" i="9"/>
  <c r="E181" i="9"/>
  <c r="E196" i="9"/>
  <c r="E222" i="9"/>
  <c r="E283" i="9"/>
  <c r="E389" i="9"/>
  <c r="E388" i="9"/>
  <c r="F388" i="9" s="1"/>
  <c r="E387" i="9"/>
  <c r="F387" i="9" s="1"/>
  <c r="E309" i="9"/>
  <c r="E308" i="9"/>
  <c r="F308" i="9" s="1"/>
  <c r="E307" i="9"/>
  <c r="F307" i="9" s="1"/>
  <c r="E294" i="9"/>
  <c r="F294" i="9" s="1"/>
  <c r="E274" i="9"/>
  <c r="E256" i="9"/>
  <c r="E255" i="9"/>
  <c r="E254" i="9"/>
  <c r="E230" i="9"/>
  <c r="E158" i="9"/>
  <c r="E128" i="9"/>
  <c r="E119" i="9" s="1"/>
  <c r="E126" i="9"/>
  <c r="E125" i="9"/>
  <c r="E124" i="9"/>
  <c r="E111" i="9"/>
  <c r="E110" i="9"/>
  <c r="E109" i="9"/>
  <c r="E98" i="9"/>
  <c r="E97" i="9"/>
  <c r="E96" i="9"/>
  <c r="E91" i="9"/>
  <c r="E86" i="9"/>
  <c r="E78" i="9"/>
  <c r="E77" i="9"/>
  <c r="E76" i="9"/>
  <c r="E69" i="9"/>
  <c r="E44" i="9"/>
  <c r="E20" i="9"/>
  <c r="E25" i="9"/>
  <c r="E24" i="9"/>
  <c r="F24" i="9" s="1"/>
  <c r="E16" i="9"/>
  <c r="E161" i="14"/>
  <c r="E145" i="14"/>
  <c r="E123" i="14"/>
  <c r="E109" i="14"/>
  <c r="E77" i="14"/>
  <c r="F77" i="14" s="1"/>
  <c r="E73" i="14"/>
  <c r="E59" i="14"/>
  <c r="E34" i="14"/>
  <c r="E22" i="14"/>
  <c r="E13" i="14"/>
  <c r="E37" i="15"/>
  <c r="E41" i="15"/>
  <c r="E30" i="15"/>
  <c r="E12" i="15"/>
  <c r="E60" i="17"/>
  <c r="E50" i="17"/>
  <c r="E49" i="17" s="1"/>
  <c r="E46" i="17" s="1"/>
  <c r="E28" i="17"/>
  <c r="E669" i="8"/>
  <c r="E147" i="8"/>
  <c r="E642" i="8"/>
  <c r="E606" i="8"/>
  <c r="E539" i="8"/>
  <c r="E523" i="8"/>
  <c r="E490" i="8"/>
  <c r="E508" i="8"/>
  <c r="F508" i="8" s="1"/>
  <c r="E501" i="8"/>
  <c r="E481" i="8"/>
  <c r="E455" i="8"/>
  <c r="E454" i="8" s="1"/>
  <c r="E436" i="8"/>
  <c r="E430" i="8"/>
  <c r="E408" i="8"/>
  <c r="E397" i="8"/>
  <c r="E371" i="8"/>
  <c r="E353" i="8"/>
  <c r="E345" i="8"/>
  <c r="E329" i="8"/>
  <c r="E311" i="8"/>
  <c r="E316" i="8"/>
  <c r="E315" i="8"/>
  <c r="F315" i="8" s="1"/>
  <c r="E290" i="8"/>
  <c r="E284" i="8"/>
  <c r="E281" i="8" s="1"/>
  <c r="E274" i="8"/>
  <c r="F274" i="8" s="1"/>
  <c r="E267" i="8"/>
  <c r="E264" i="8" s="1"/>
  <c r="E254" i="8"/>
  <c r="E259" i="8"/>
  <c r="E258" i="8"/>
  <c r="F258" i="8" s="1"/>
  <c r="E249" i="8"/>
  <c r="E160" i="8"/>
  <c r="E157" i="8" s="1"/>
  <c r="E140" i="8"/>
  <c r="F140" i="8" s="1"/>
  <c r="E130" i="8"/>
  <c r="E63" i="8"/>
  <c r="F63" i="8" s="1"/>
  <c r="E44" i="8"/>
  <c r="E38" i="8"/>
  <c r="F38" i="8" s="1"/>
  <c r="E27" i="8"/>
  <c r="F27" i="8" s="1"/>
  <c r="B34" i="18"/>
  <c r="D34" i="18" s="1"/>
  <c r="B31" i="18"/>
  <c r="D31" i="18" s="1"/>
  <c r="B27" i="18"/>
  <c r="D27" i="18" s="1"/>
  <c r="B25" i="18"/>
  <c r="D25" i="18" s="1"/>
  <c r="B19" i="18"/>
  <c r="D19" i="18" s="1"/>
  <c r="B15" i="18"/>
  <c r="D15" i="18" s="1"/>
  <c r="B10" i="18"/>
  <c r="D10" i="18" s="1"/>
  <c r="B8" i="18"/>
  <c r="D8" i="18" s="1"/>
  <c r="B6" i="18"/>
  <c r="D46" i="17"/>
  <c r="D42" i="17"/>
  <c r="D365" i="9"/>
  <c r="D359" i="9"/>
  <c r="D11" i="17"/>
  <c r="D108" i="6"/>
  <c r="D102" i="6"/>
  <c r="D86" i="6"/>
  <c r="D81" i="6"/>
  <c r="D70" i="6"/>
  <c r="D62" i="6"/>
  <c r="D57" i="6"/>
  <c r="D21" i="6"/>
  <c r="D9" i="6"/>
  <c r="D12" i="14"/>
  <c r="D22" i="14"/>
  <c r="D34" i="14"/>
  <c r="D59" i="14"/>
  <c r="D109" i="14"/>
  <c r="D123" i="14"/>
  <c r="D145" i="14"/>
  <c r="D161" i="14"/>
  <c r="D12" i="15"/>
  <c r="D9" i="15" s="1"/>
  <c r="D60" i="17"/>
  <c r="D283" i="9"/>
  <c r="D230" i="9"/>
  <c r="D222" i="9"/>
  <c r="D196" i="9"/>
  <c r="D181" i="9"/>
  <c r="D167" i="9"/>
  <c r="D158" i="9"/>
  <c r="D128" i="9"/>
  <c r="D85" i="9"/>
  <c r="D82" i="9" s="1"/>
  <c r="D12" i="9"/>
  <c r="D642" i="8"/>
  <c r="D602" i="8"/>
  <c r="D599" i="8" s="1"/>
  <c r="D563" i="8"/>
  <c r="D552" i="8"/>
  <c r="D539" i="8"/>
  <c r="D536" i="8" s="1"/>
  <c r="D523" i="8"/>
  <c r="D520" i="8" s="1"/>
  <c r="D500" i="8"/>
  <c r="D490" i="8"/>
  <c r="D430" i="8"/>
  <c r="D408" i="8"/>
  <c r="D397" i="8"/>
  <c r="D371" i="8"/>
  <c r="D352" i="8"/>
  <c r="D350" i="8" s="1"/>
  <c r="D344" i="8"/>
  <c r="D328" i="8"/>
  <c r="D284" i="8"/>
  <c r="D267" i="8"/>
  <c r="D264" i="8" s="1"/>
  <c r="D254" i="8"/>
  <c r="D249" i="8"/>
  <c r="D228" i="8"/>
  <c r="D219" i="8"/>
  <c r="D191" i="8"/>
  <c r="D188" i="8" s="1"/>
  <c r="D160" i="8"/>
  <c r="D157" i="8" s="1"/>
  <c r="D130" i="8"/>
  <c r="D87" i="8"/>
  <c r="D77" i="8"/>
  <c r="D62" i="8"/>
  <c r="D19" i="8"/>
  <c r="G36" i="6" l="1"/>
  <c r="E57" i="6"/>
  <c r="E81" i="6"/>
  <c r="G125" i="6"/>
  <c r="G16" i="5"/>
  <c r="E24" i="5"/>
  <c r="G32" i="5"/>
  <c r="G67" i="5"/>
  <c r="G72" i="5"/>
  <c r="D39" i="17"/>
  <c r="F39" i="17" s="1"/>
  <c r="F42" i="17"/>
  <c r="B5" i="18"/>
  <c r="D6" i="18"/>
  <c r="E27" i="17"/>
  <c r="F28" i="17"/>
  <c r="F46" i="17"/>
  <c r="F60" i="17"/>
  <c r="E12" i="14"/>
  <c r="F13" i="14"/>
  <c r="E19" i="14"/>
  <c r="F22" i="14"/>
  <c r="E31" i="14"/>
  <c r="F34" i="14"/>
  <c r="F59" i="14"/>
  <c r="E70" i="14"/>
  <c r="F73" i="14"/>
  <c r="E137" i="14"/>
  <c r="F145" i="14"/>
  <c r="E12" i="9"/>
  <c r="F16" i="9"/>
  <c r="E85" i="9"/>
  <c r="F86" i="9"/>
  <c r="F158" i="9"/>
  <c r="F230" i="9"/>
  <c r="E273" i="9"/>
  <c r="F274" i="9"/>
  <c r="F255" i="9"/>
  <c r="F254" i="9"/>
  <c r="F155" i="9"/>
  <c r="F154" i="9"/>
  <c r="F97" i="9"/>
  <c r="F96" i="9"/>
  <c r="G10" i="5"/>
  <c r="E9" i="5"/>
  <c r="F9" i="5" s="1"/>
  <c r="E108" i="6"/>
  <c r="E563" i="8"/>
  <c r="E228" i="8"/>
  <c r="E216" i="8" s="1"/>
  <c r="E552" i="8"/>
  <c r="E87" i="8"/>
  <c r="F21" i="8"/>
  <c r="E19" i="8"/>
  <c r="E62" i="8"/>
  <c r="F88" i="8"/>
  <c r="F12" i="15"/>
  <c r="F23" i="15"/>
  <c r="E29" i="15"/>
  <c r="F29" i="15" s="1"/>
  <c r="F30" i="15"/>
  <c r="E34" i="15"/>
  <c r="F53" i="15"/>
  <c r="E21" i="6"/>
  <c r="G22" i="6"/>
  <c r="G57" i="6"/>
  <c r="E62" i="6"/>
  <c r="G66" i="6"/>
  <c r="E70" i="6"/>
  <c r="G71" i="6"/>
  <c r="G81" i="6"/>
  <c r="E86" i="6"/>
  <c r="G87" i="6"/>
  <c r="G102" i="6"/>
  <c r="G113" i="6"/>
  <c r="F123" i="8"/>
  <c r="F122" i="8"/>
  <c r="E7" i="6"/>
  <c r="G9" i="6"/>
  <c r="G25" i="5"/>
  <c r="E43" i="5"/>
  <c r="G49" i="5"/>
  <c r="E58" i="5"/>
  <c r="G59" i="5"/>
  <c r="G17" i="12"/>
  <c r="F249" i="8"/>
  <c r="F228" i="8"/>
  <c r="F254" i="8"/>
  <c r="F264" i="8"/>
  <c r="F267" i="8"/>
  <c r="F311" i="8"/>
  <c r="E328" i="8"/>
  <c r="F329" i="8"/>
  <c r="E344" i="8"/>
  <c r="F345" i="8"/>
  <c r="E352" i="8"/>
  <c r="F353" i="8"/>
  <c r="E368" i="8"/>
  <c r="F371" i="8"/>
  <c r="E390" i="8"/>
  <c r="F397" i="8"/>
  <c r="E405" i="8"/>
  <c r="F408" i="8"/>
  <c r="E420" i="8"/>
  <c r="F430" i="8"/>
  <c r="E451" i="8"/>
  <c r="E478" i="8"/>
  <c r="E500" i="8"/>
  <c r="F500" i="8" s="1"/>
  <c r="F501" i="8"/>
  <c r="F490" i="8"/>
  <c r="E520" i="8"/>
  <c r="F520" i="8" s="1"/>
  <c r="F523" i="8"/>
  <c r="E536" i="8"/>
  <c r="F539" i="8"/>
  <c r="E549" i="8"/>
  <c r="F552" i="8"/>
  <c r="F563" i="8"/>
  <c r="E602" i="8"/>
  <c r="F606" i="8"/>
  <c r="E639" i="8"/>
  <c r="F642" i="8"/>
  <c r="D101" i="6"/>
  <c r="F19" i="12" s="1"/>
  <c r="E59" i="8"/>
  <c r="F62" i="8"/>
  <c r="E74" i="8"/>
  <c r="F77" i="8"/>
  <c r="F87" i="8"/>
  <c r="E127" i="8"/>
  <c r="F130" i="8"/>
  <c r="F219" i="8"/>
  <c r="E296" i="9"/>
  <c r="E295" i="9"/>
  <c r="F295" i="9" s="1"/>
  <c r="E71" i="9"/>
  <c r="E70" i="9"/>
  <c r="E46" i="9"/>
  <c r="E45" i="9"/>
  <c r="E488" i="8"/>
  <c r="D488" i="8"/>
  <c r="D68" i="14"/>
  <c r="D8" i="17"/>
  <c r="D6" i="17" s="1"/>
  <c r="D7" i="6"/>
  <c r="F18" i="12" s="1"/>
  <c r="D137" i="14"/>
  <c r="D390" i="8"/>
  <c r="C100" i="14"/>
  <c r="D347" i="9"/>
  <c r="D337" i="9"/>
  <c r="D334" i="9" s="1"/>
  <c r="D317" i="9"/>
  <c r="D298" i="9"/>
  <c r="D216" i="9"/>
  <c r="D140" i="9"/>
  <c r="D137" i="9" s="1"/>
  <c r="G18" i="12" l="1"/>
  <c r="G86" i="6"/>
  <c r="G70" i="6"/>
  <c r="G62" i="6"/>
  <c r="G21" i="6"/>
  <c r="E270" i="9"/>
  <c r="F273" i="9"/>
  <c r="F234" i="9"/>
  <c r="F233" i="9"/>
  <c r="F162" i="9"/>
  <c r="F161" i="9"/>
  <c r="E82" i="9"/>
  <c r="F85" i="9"/>
  <c r="E9" i="9"/>
  <c r="F12" i="9"/>
  <c r="F137" i="14"/>
  <c r="E68" i="14"/>
  <c r="F68" i="14" s="1"/>
  <c r="F70" i="14"/>
  <c r="E9" i="14"/>
  <c r="F12" i="14"/>
  <c r="E24" i="17"/>
  <c r="F27" i="17"/>
  <c r="B3" i="18"/>
  <c r="D3" i="18" s="1"/>
  <c r="D5" i="18"/>
  <c r="F19" i="8"/>
  <c r="E16" i="8"/>
  <c r="F22" i="15"/>
  <c r="E9" i="15"/>
  <c r="G108" i="6"/>
  <c r="E101" i="6"/>
  <c r="I18" i="12"/>
  <c r="G7" i="6"/>
  <c r="E5" i="6"/>
  <c r="E7" i="5"/>
  <c r="F7" i="5" s="1"/>
  <c r="E449" i="8"/>
  <c r="F488" i="8"/>
  <c r="E617" i="8"/>
  <c r="E599" i="8"/>
  <c r="F599" i="8" s="1"/>
  <c r="F602" i="8"/>
  <c r="E534" i="8"/>
  <c r="F536" i="8"/>
  <c r="E403" i="8"/>
  <c r="F390" i="8"/>
  <c r="E350" i="8"/>
  <c r="F350" i="8" s="1"/>
  <c r="F352" i="8"/>
  <c r="E341" i="8"/>
  <c r="F344" i="8"/>
  <c r="E325" i="8"/>
  <c r="F328" i="8"/>
  <c r="E214" i="8"/>
  <c r="E72" i="8"/>
  <c r="E14" i="8"/>
  <c r="E12" i="8" s="1"/>
  <c r="D144" i="9"/>
  <c r="D143" i="9" s="1"/>
  <c r="D5" i="6"/>
  <c r="D4" i="17"/>
  <c r="D16" i="8"/>
  <c r="F16" i="8" s="1"/>
  <c r="D41" i="15"/>
  <c r="D31" i="14"/>
  <c r="F31" i="14" s="1"/>
  <c r="D19" i="14"/>
  <c r="F19" i="14" s="1"/>
  <c r="D9" i="14"/>
  <c r="D124" i="9"/>
  <c r="D121" i="9" s="1"/>
  <c r="D109" i="9"/>
  <c r="D106" i="9" s="1"/>
  <c r="F106" i="9" s="1"/>
  <c r="D76" i="9"/>
  <c r="D73" i="9" s="1"/>
  <c r="F73" i="9" s="1"/>
  <c r="D69" i="9"/>
  <c r="D66" i="9" s="1"/>
  <c r="F66" i="9" s="1"/>
  <c r="D63" i="9"/>
  <c r="D60" i="9" s="1"/>
  <c r="D57" i="9"/>
  <c r="D54" i="9" s="1"/>
  <c r="D51" i="9"/>
  <c r="D48" i="9" s="1"/>
  <c r="D44" i="9"/>
  <c r="D41" i="9" s="1"/>
  <c r="F41" i="9" s="1"/>
  <c r="D37" i="9"/>
  <c r="D34" i="9" s="1"/>
  <c r="F34" i="9" s="1"/>
  <c r="D30" i="9"/>
  <c r="D23" i="9"/>
  <c r="D9" i="9"/>
  <c r="D674" i="8"/>
  <c r="D671" i="8" s="1"/>
  <c r="D669" i="8" s="1"/>
  <c r="D665" i="8"/>
  <c r="D652" i="8"/>
  <c r="D639" i="8"/>
  <c r="F639" i="8" s="1"/>
  <c r="D635" i="8"/>
  <c r="D628" i="8"/>
  <c r="D621" i="8"/>
  <c r="D619" i="8" s="1"/>
  <c r="F619" i="8" s="1"/>
  <c r="D592" i="8"/>
  <c r="F592" i="8" s="1"/>
  <c r="D588" i="8"/>
  <c r="F588" i="8" s="1"/>
  <c r="D481" i="8"/>
  <c r="D468" i="8"/>
  <c r="D466" i="8" s="1"/>
  <c r="D459" i="8"/>
  <c r="F459" i="8" s="1"/>
  <c r="D454" i="8"/>
  <c r="D439" i="8"/>
  <c r="D436" i="8" s="1"/>
  <c r="F436" i="8" s="1"/>
  <c r="D426" i="8"/>
  <c r="F426" i="8" s="1"/>
  <c r="D423" i="8"/>
  <c r="D417" i="8"/>
  <c r="D414" i="8" s="1"/>
  <c r="D405" i="8"/>
  <c r="F405" i="8" s="1"/>
  <c r="D368" i="8"/>
  <c r="F368" i="8" s="1"/>
  <c r="D341" i="8"/>
  <c r="D325" i="8"/>
  <c r="D321" i="8"/>
  <c r="D306" i="8"/>
  <c r="D303" i="8" s="1"/>
  <c r="D293" i="8"/>
  <c r="D281" i="8"/>
  <c r="F281" i="8" s="1"/>
  <c r="D245" i="8"/>
  <c r="D216" i="8" s="1"/>
  <c r="F216" i="8" s="1"/>
  <c r="D154" i="8"/>
  <c r="D147" i="8" s="1"/>
  <c r="F147" i="8" s="1"/>
  <c r="D127" i="8"/>
  <c r="F127" i="8" s="1"/>
  <c r="D118" i="8"/>
  <c r="D59" i="8"/>
  <c r="F59" i="8" s="1"/>
  <c r="D56" i="8"/>
  <c r="D53" i="8" s="1"/>
  <c r="D50" i="8"/>
  <c r="D47" i="8"/>
  <c r="G19" i="12" l="1"/>
  <c r="D20" i="9"/>
  <c r="F20" i="9" s="1"/>
  <c r="F23" i="9"/>
  <c r="D27" i="9"/>
  <c r="F27" i="9" s="1"/>
  <c r="F30" i="9"/>
  <c r="F38" i="9"/>
  <c r="F37" i="9"/>
  <c r="F45" i="9"/>
  <c r="F44" i="9"/>
  <c r="F70" i="9"/>
  <c r="F69" i="9"/>
  <c r="F77" i="9"/>
  <c r="F76" i="9"/>
  <c r="F110" i="9"/>
  <c r="F109" i="9"/>
  <c r="D119" i="9"/>
  <c r="F119" i="9" s="1"/>
  <c r="F121" i="9"/>
  <c r="F24" i="17"/>
  <c r="E8" i="17"/>
  <c r="E7" i="14"/>
  <c r="F9" i="14"/>
  <c r="E7" i="9"/>
  <c r="F9" i="9"/>
  <c r="E80" i="9"/>
  <c r="F82" i="9"/>
  <c r="F270" i="9"/>
  <c r="E144" i="9"/>
  <c r="D34" i="15"/>
  <c r="F41" i="15"/>
  <c r="F9" i="15"/>
  <c r="E7" i="15"/>
  <c r="G5" i="6"/>
  <c r="I19" i="12"/>
  <c r="G101" i="6"/>
  <c r="D74" i="8"/>
  <c r="F74" i="8" s="1"/>
  <c r="F118" i="8"/>
  <c r="E5" i="5"/>
  <c r="F5" i="5" s="1"/>
  <c r="G16" i="12"/>
  <c r="F285" i="8"/>
  <c r="F284" i="8"/>
  <c r="D290" i="8"/>
  <c r="F290" i="8" s="1"/>
  <c r="F293" i="8"/>
  <c r="D318" i="8"/>
  <c r="F318" i="8" s="1"/>
  <c r="F321" i="8"/>
  <c r="D451" i="8"/>
  <c r="F451" i="8" s="1"/>
  <c r="F454" i="8"/>
  <c r="D478" i="8"/>
  <c r="F478" i="8" s="1"/>
  <c r="F481" i="8"/>
  <c r="D625" i="8"/>
  <c r="F625" i="8" s="1"/>
  <c r="F628" i="8"/>
  <c r="D632" i="8"/>
  <c r="F632" i="8" s="1"/>
  <c r="F635" i="8"/>
  <c r="D649" i="8"/>
  <c r="F649" i="8" s="1"/>
  <c r="F652" i="8"/>
  <c r="D662" i="8"/>
  <c r="F662" i="8" s="1"/>
  <c r="F665" i="8"/>
  <c r="F325" i="8"/>
  <c r="E309" i="8"/>
  <c r="F341" i="8"/>
  <c r="E70" i="8"/>
  <c r="D7" i="14"/>
  <c r="D5" i="14"/>
  <c r="D4" i="14" s="1"/>
  <c r="D80" i="9"/>
  <c r="D44" i="8"/>
  <c r="D72" i="8"/>
  <c r="F72" i="8" s="1"/>
  <c r="D549" i="8"/>
  <c r="D309" i="8"/>
  <c r="D14" i="8"/>
  <c r="D214" i="8"/>
  <c r="F214" i="8" s="1"/>
  <c r="D420" i="8"/>
  <c r="D7" i="9"/>
  <c r="D9" i="5"/>
  <c r="G9" i="5" s="1"/>
  <c r="D24" i="5"/>
  <c r="G24" i="5" s="1"/>
  <c r="D43" i="5"/>
  <c r="G43" i="5" s="1"/>
  <c r="D58" i="5"/>
  <c r="G58" i="5" s="1"/>
  <c r="D71" i="5"/>
  <c r="G71" i="5" s="1"/>
  <c r="D79" i="5"/>
  <c r="G79" i="5" s="1"/>
  <c r="D83" i="5"/>
  <c r="F144" i="9" l="1"/>
  <c r="E143" i="9"/>
  <c r="F143" i="9" s="1"/>
  <c r="F80" i="9"/>
  <c r="F7" i="9"/>
  <c r="E5" i="9"/>
  <c r="E5" i="14"/>
  <c r="F7" i="14"/>
  <c r="F8" i="17"/>
  <c r="E6" i="17"/>
  <c r="F125" i="9"/>
  <c r="F124" i="9"/>
  <c r="D617" i="8"/>
  <c r="F617" i="8" s="1"/>
  <c r="D449" i="8"/>
  <c r="F449" i="8" s="1"/>
  <c r="E5" i="15"/>
  <c r="D7" i="15"/>
  <c r="F34" i="15"/>
  <c r="F17" i="12"/>
  <c r="I17" i="12" s="1"/>
  <c r="G83" i="5"/>
  <c r="D403" i="8"/>
  <c r="F403" i="8" s="1"/>
  <c r="F420" i="8"/>
  <c r="D534" i="8"/>
  <c r="F534" i="8" s="1"/>
  <c r="F549" i="8"/>
  <c r="F309" i="8"/>
  <c r="D12" i="8"/>
  <c r="F12" i="8" s="1"/>
  <c r="F14" i="8"/>
  <c r="E11" i="8"/>
  <c r="D5" i="9"/>
  <c r="D4" i="9" s="1"/>
  <c r="D7" i="5"/>
  <c r="F6" i="17" l="1"/>
  <c r="E4" i="17"/>
  <c r="F4" i="17" s="1"/>
  <c r="E4" i="14"/>
  <c r="F4" i="14" s="1"/>
  <c r="F5" i="14"/>
  <c r="F5" i="9"/>
  <c r="E4" i="9"/>
  <c r="F4" i="9" s="1"/>
  <c r="D70" i="8"/>
  <c r="D11" i="8" s="1"/>
  <c r="F11" i="8" s="1"/>
  <c r="D5" i="15"/>
  <c r="D4" i="15" s="1"/>
  <c r="F7" i="15"/>
  <c r="F5" i="15"/>
  <c r="E4" i="15"/>
  <c r="F16" i="12"/>
  <c r="I16" i="12" s="1"/>
  <c r="G7" i="5"/>
  <c r="D5" i="5"/>
  <c r="G5" i="5" s="1"/>
  <c r="F70" i="8" l="1"/>
  <c r="F4" i="15"/>
  <c r="D7" i="7"/>
  <c r="D5" i="7" l="1"/>
</calcChain>
</file>

<file path=xl/sharedStrings.xml><?xml version="1.0" encoding="utf-8"?>
<sst xmlns="http://schemas.openxmlformats.org/spreadsheetml/2006/main" count="2069" uniqueCount="878">
  <si>
    <t>Konto</t>
  </si>
  <si>
    <t xml:space="preserve">Opis prihoda </t>
  </si>
  <si>
    <t>PRIHODI OD POREZA</t>
  </si>
  <si>
    <t>Porez i prirez na dohodak</t>
  </si>
  <si>
    <t>Porezi na imovinu</t>
  </si>
  <si>
    <t>Porezi na robu i usluge</t>
  </si>
  <si>
    <t>POMOĆI</t>
  </si>
  <si>
    <t>PRIHODI OD IMOVINE</t>
  </si>
  <si>
    <t>Prihodi od financijske imovine</t>
  </si>
  <si>
    <t>Prihodi od nefinancijske imovine</t>
  </si>
  <si>
    <t>Prihodi od kamata na dane zajmove</t>
  </si>
  <si>
    <t>Administrativne (upravne) pristojbe</t>
  </si>
  <si>
    <t>Prihodi po posebnim propisima</t>
  </si>
  <si>
    <t>Ostali nespomenuti prihodi</t>
  </si>
  <si>
    <t>KAZNE, UPRAVNE MJERE I OSTALI PRIHODI</t>
  </si>
  <si>
    <t>Prihod od prodaje neproizvedene imovine</t>
  </si>
  <si>
    <t>Prihod od prodaje materijalne imovine - prirodnih bogatstava</t>
  </si>
  <si>
    <t>Prihod od prodaje građevinskih objekata</t>
  </si>
  <si>
    <t>Primljene otplate (povrat) glavnice zajmova</t>
  </si>
  <si>
    <t>Pozicija</t>
  </si>
  <si>
    <t xml:space="preserve">Opis rashoda i izdataka </t>
  </si>
  <si>
    <t>GLAVA 1</t>
  </si>
  <si>
    <t>GRADSKA UPRAVA</t>
  </si>
  <si>
    <t xml:space="preserve">PROGRAM </t>
  </si>
  <si>
    <t>UPRAVLJANJE I ADMINISTRACIJA</t>
  </si>
  <si>
    <t>AKTIVNOST</t>
  </si>
  <si>
    <t>Rashodi za zaposlene</t>
  </si>
  <si>
    <t>Plaće</t>
  </si>
  <si>
    <t>Ostali rashodi za zaposlene</t>
  </si>
  <si>
    <t xml:space="preserve">Doprinosi na plaće </t>
  </si>
  <si>
    <t>Materijalni rashodi</t>
  </si>
  <si>
    <t>Naknade troškova zaposlenima</t>
  </si>
  <si>
    <t>Rashodi za materijal i energiju</t>
  </si>
  <si>
    <t>Rashodi za usluge</t>
  </si>
  <si>
    <t>Ostali nespomenuti rashodi</t>
  </si>
  <si>
    <t>Ostali nespomenuti rashodi poslovanja</t>
  </si>
  <si>
    <t>Financijski rashodi</t>
  </si>
  <si>
    <t>Ostali financijski rashodi</t>
  </si>
  <si>
    <t>Proračunska zaliha</t>
  </si>
  <si>
    <t>Subvencije</t>
  </si>
  <si>
    <t>Donacije i ostali rashodi</t>
  </si>
  <si>
    <t>Tekuće donacije</t>
  </si>
  <si>
    <t>Kapitalne donacije</t>
  </si>
  <si>
    <t>PROJEKT</t>
  </si>
  <si>
    <t>Rashodi za nabavu proizvodne dugotrajne  imovine</t>
  </si>
  <si>
    <t>10</t>
  </si>
  <si>
    <t>Postrojenja i oprema</t>
  </si>
  <si>
    <t>11</t>
  </si>
  <si>
    <t>Nematerijalna proizvedena imovina - ulaganje u računalne programe</t>
  </si>
  <si>
    <t>Obveze po sudskim sporovima</t>
  </si>
  <si>
    <t xml:space="preserve">Financijski rashodi </t>
  </si>
  <si>
    <t>Ostali nespomenuti financijski rashodi</t>
  </si>
  <si>
    <t>Naknada troškova osobama izvan radnog odnosa</t>
  </si>
  <si>
    <t>GLAVA 2</t>
  </si>
  <si>
    <t>1010</t>
  </si>
  <si>
    <t>DRUŠTVENE DJELATNOSTI</t>
  </si>
  <si>
    <t>PREDŠKOLSKI ODGOJ</t>
  </si>
  <si>
    <t>A100201</t>
  </si>
  <si>
    <t xml:space="preserve">Plaće </t>
  </si>
  <si>
    <t>16</t>
  </si>
  <si>
    <t>Doprinosi na plaće</t>
  </si>
  <si>
    <t>17</t>
  </si>
  <si>
    <t>18</t>
  </si>
  <si>
    <t>19</t>
  </si>
  <si>
    <t>A100202</t>
  </si>
  <si>
    <t>Sufinanciranje predškolskog odgoja</t>
  </si>
  <si>
    <t>Ostali rashodi</t>
  </si>
  <si>
    <t>20</t>
  </si>
  <si>
    <t>21</t>
  </si>
  <si>
    <t>Tekuće donacije - privatni vrtić "Čarobni pianino"</t>
  </si>
  <si>
    <t>22</t>
  </si>
  <si>
    <t>Građevinski objekti</t>
  </si>
  <si>
    <t>KULTURA</t>
  </si>
  <si>
    <t>A100301</t>
  </si>
  <si>
    <t xml:space="preserve">Gradska knjižnica </t>
  </si>
  <si>
    <t>25</t>
  </si>
  <si>
    <t xml:space="preserve">Ostali rashodi za zaposlene </t>
  </si>
  <si>
    <t>26</t>
  </si>
  <si>
    <t>Doprinosi  na plaće</t>
  </si>
  <si>
    <t>Rashodi za nabavu proizvedene dugotrajne imovine</t>
  </si>
  <si>
    <t>Knjige u knjižnicama</t>
  </si>
  <si>
    <t>A100302</t>
  </si>
  <si>
    <t>29</t>
  </si>
  <si>
    <t>Kulturno umjetnička društva i udruge</t>
  </si>
  <si>
    <t>30</t>
  </si>
  <si>
    <t>31</t>
  </si>
  <si>
    <t>32</t>
  </si>
  <si>
    <t>K100301</t>
  </si>
  <si>
    <t xml:space="preserve">Rashodi za usluge </t>
  </si>
  <si>
    <t>35</t>
  </si>
  <si>
    <t>Rashodi za nabavu proizvodne dugotrajne imovine</t>
  </si>
  <si>
    <t>37</t>
  </si>
  <si>
    <t>ŠPORT</t>
  </si>
  <si>
    <t>A100401</t>
  </si>
  <si>
    <t>Športski klubovi i udruge</t>
  </si>
  <si>
    <t>Ostali  rashodi</t>
  </si>
  <si>
    <t>A100402</t>
  </si>
  <si>
    <t>Gradski bazen</t>
  </si>
  <si>
    <t>A100403</t>
  </si>
  <si>
    <t>ŠKOLSTVO</t>
  </si>
  <si>
    <t>A100501</t>
  </si>
  <si>
    <t>Potpore učenicima i studentima</t>
  </si>
  <si>
    <t>Naknade građanima i kućanstvima na temelju osiguranja i druge naknade</t>
  </si>
  <si>
    <t>Naknade građanima i kućanstvima (stipendije)</t>
  </si>
  <si>
    <t xml:space="preserve">Naknade građanima i kućanstvima iz proračuna - sufinanciranje cijene prijevoza učenika i studenata </t>
  </si>
  <si>
    <t>A100502</t>
  </si>
  <si>
    <t>Donacije školstvu</t>
  </si>
  <si>
    <t>SOCIJALNA SKRB</t>
  </si>
  <si>
    <t>Sufinanciranje rada Crvenog križa</t>
  </si>
  <si>
    <t>PROGRAM</t>
  </si>
  <si>
    <t xml:space="preserve">Donacija za rad DVD-a </t>
  </si>
  <si>
    <t>Tekuće donacije-redovna djelatnost</t>
  </si>
  <si>
    <t>A100702</t>
  </si>
  <si>
    <t>A100801</t>
  </si>
  <si>
    <t>2005</t>
  </si>
  <si>
    <t>KOMUNALNO  GOSPODARSTVO</t>
  </si>
  <si>
    <t>ODRŽAVANJE KOMUNALNE INFRASTRUKTURE</t>
  </si>
  <si>
    <t>A100901</t>
  </si>
  <si>
    <t>A100902</t>
  </si>
  <si>
    <t xml:space="preserve">Održavanje  nerazvrstanih cesta </t>
  </si>
  <si>
    <t>A100903</t>
  </si>
  <si>
    <t>Odvodnja oborinskih voda</t>
  </si>
  <si>
    <t>A100904</t>
  </si>
  <si>
    <t>Održavanje groblja</t>
  </si>
  <si>
    <t>ZAJEDNIČKI RASHODI U FUNKCIJI ODRŽAVANJA KOMUNALNE INFRASTRUKTURE</t>
  </si>
  <si>
    <t>A101001</t>
  </si>
  <si>
    <t>Energetska učinkovitost na sustavu javne rasvjete</t>
  </si>
  <si>
    <t>ZAŠTITA OKOLIŠA</t>
  </si>
  <si>
    <t>K101101</t>
  </si>
  <si>
    <t>Sanacija odlagališta komunalnog otpada "Mojanka"</t>
  </si>
  <si>
    <t>K101102</t>
  </si>
  <si>
    <t>K101103</t>
  </si>
  <si>
    <t xml:space="preserve">Rashodi za nabavu proizvodne dugotrajne imovine </t>
  </si>
  <si>
    <t>2010</t>
  </si>
  <si>
    <t>RAZVITAK GOSPODARSTVA I IZGRADNJA KAPITALNIH OBJEKATA</t>
  </si>
  <si>
    <t>Poticanje poduzetništva</t>
  </si>
  <si>
    <t>Subvencije trgovačkim društvima - Gradsko kino</t>
  </si>
  <si>
    <t>Subvencije poljoprivrednicima, obrtnicima</t>
  </si>
  <si>
    <t>Subvencije - Poduzetnički centar</t>
  </si>
  <si>
    <t>Fond za poticanje zapošljavanja</t>
  </si>
  <si>
    <t>Subvencije kamata na poduzetničke kredite</t>
  </si>
  <si>
    <t>K101201</t>
  </si>
  <si>
    <t>K101202</t>
  </si>
  <si>
    <t>K101203</t>
  </si>
  <si>
    <t>Gospodarska  zona Kukuzovac</t>
  </si>
  <si>
    <t>Izgradnja nogostupa  Put Pavića</t>
  </si>
  <si>
    <t>Izrada prostornih planova</t>
  </si>
  <si>
    <t>Ostala nematerijalna proizvedena imovina</t>
  </si>
  <si>
    <t>Rashodi za nabavu dugotrajne proizvedene imovine</t>
  </si>
  <si>
    <t>Uređenje prostora "Aerodroma"</t>
  </si>
  <si>
    <t>Nematerijalna proizvedena imovina</t>
  </si>
  <si>
    <t>K101302</t>
  </si>
  <si>
    <t>A</t>
  </si>
  <si>
    <t>RAČUN PRIHODA I RASHODA</t>
  </si>
  <si>
    <t>Prihodi poslovanja</t>
  </si>
  <si>
    <t>Prihodi od prodaje nefinancijske imovine</t>
  </si>
  <si>
    <t>Rashodi poslovanja</t>
  </si>
  <si>
    <t>Rashodi za nabavu nefinancijske imovine</t>
  </si>
  <si>
    <t>Razlika  višak / manjak</t>
  </si>
  <si>
    <t>B</t>
  </si>
  <si>
    <t xml:space="preserve">RAČUN FINANCIRANJA </t>
  </si>
  <si>
    <t>Primici od financijske imovine i zaduživanja</t>
  </si>
  <si>
    <t xml:space="preserve">Izdaci za financijsku imovinu i otplate zajmova </t>
  </si>
  <si>
    <t>NETO FINANCIRANJE</t>
  </si>
  <si>
    <t>A.   PRIHODI POSLOVANJA</t>
  </si>
  <si>
    <t xml:space="preserve">PRIHODI  </t>
  </si>
  <si>
    <t>Komunalni doprinos i  naknada</t>
  </si>
  <si>
    <t>PRIHOD OD PRODAJE NEFINANCIJSKE IMOVINE</t>
  </si>
  <si>
    <t>B.    RASHODI POSLOVANJA</t>
  </si>
  <si>
    <t>Opis rashoda</t>
  </si>
  <si>
    <t>RASHODI POSLOVANJA (3+4)</t>
  </si>
  <si>
    <t>RASHODI POSLOVANJA</t>
  </si>
  <si>
    <t xml:space="preserve">Ostali nespomenuti rashodi </t>
  </si>
  <si>
    <t xml:space="preserve">Subvencije trgovačkim društvima u javnom sektoru </t>
  </si>
  <si>
    <t xml:space="preserve">Subvencije trgovačkim društvima, poljoprivrednicima i obrtnicima izvan javnog sektora </t>
  </si>
  <si>
    <t>Pomoći dane u inozemstvo i unutar općeg proračuna</t>
  </si>
  <si>
    <t>Pomoći proračunskim korisnicima drugih proračuna</t>
  </si>
  <si>
    <t>Naknade građanima i kućanstvima iz proračuna</t>
  </si>
  <si>
    <t>Izvanredni rashodi</t>
  </si>
  <si>
    <t>Kapitalne pomoći</t>
  </si>
  <si>
    <t>RASHODI ZA NABAVU NEFINANCIJSKE IMOVINE</t>
  </si>
  <si>
    <t>Rashodi za nabavu neproizvedene  imovine</t>
  </si>
  <si>
    <t>Materijalna imovina</t>
  </si>
  <si>
    <t xml:space="preserve">Knjige </t>
  </si>
  <si>
    <t>C.    RAČUN FINANCIRANJA</t>
  </si>
  <si>
    <t>Opis primici / izdaci</t>
  </si>
  <si>
    <t>PRIMICI OD FINANCIJSKE IMOVINE I ZADUŽIVANJA</t>
  </si>
  <si>
    <t>Povrat zajmova  danih obrtnicima, malim i srednjim poduzetnicima</t>
  </si>
  <si>
    <t>Članak 4.</t>
  </si>
  <si>
    <t xml:space="preserve">Izvanredni rashodi </t>
  </si>
  <si>
    <t>K 100101</t>
  </si>
  <si>
    <t>A100103</t>
  </si>
  <si>
    <t>Sufinanciranje rada Muzeja Cetinske krajine</t>
  </si>
  <si>
    <t>Pomoći pror. korisnicima drugih proračuna</t>
  </si>
  <si>
    <t>Sanacija Gradske tvrđave</t>
  </si>
  <si>
    <t>A100601</t>
  </si>
  <si>
    <t xml:space="preserve">Ostali rashodi </t>
  </si>
  <si>
    <t>A100701</t>
  </si>
  <si>
    <t>Članak 5.</t>
  </si>
  <si>
    <t>Gradsko vijeće Grada Sinja</t>
  </si>
  <si>
    <t>Obnova uredskih prostorija i opreme</t>
  </si>
  <si>
    <t>Korištenje školske sportske dvorane</t>
  </si>
  <si>
    <t>Rashodi za nabavu dugotrajne proizvodne imovine</t>
  </si>
  <si>
    <t>Priprema projekata za sufinanciranje izgradnje integriranog sustava odvodnje i strukturnih fondova EU</t>
  </si>
  <si>
    <t>A100304</t>
  </si>
  <si>
    <t>A100404</t>
  </si>
  <si>
    <t>33</t>
  </si>
  <si>
    <t>34</t>
  </si>
  <si>
    <t>38</t>
  </si>
  <si>
    <t>Pomoći proračunu iz drugih proračuna</t>
  </si>
  <si>
    <t>PRIHODI OD UPRAVNIH I ADMINISTRATIVNIH PRISTOJBI, PRISTOJBI PO POSEBNIM PROPISIMA I NAKNADA</t>
  </si>
  <si>
    <t>Prihod od prodaje proizvoda  i roba</t>
  </si>
  <si>
    <t>Prihod od proizvedene imovine</t>
  </si>
  <si>
    <t>45</t>
  </si>
  <si>
    <t>Rashodi za nabavu proizvedene dug. imovine</t>
  </si>
  <si>
    <t>Financiranje javne vatrogasne postrojbe</t>
  </si>
  <si>
    <t>DONACIJE OSTALIM UDRUGAMA I KORISNICIMA</t>
  </si>
  <si>
    <t>Udruge civilnog društva</t>
  </si>
  <si>
    <t>A100802</t>
  </si>
  <si>
    <t>Političke stranke</t>
  </si>
  <si>
    <t>A100803</t>
  </si>
  <si>
    <t>Turistička zajednica</t>
  </si>
  <si>
    <t>A100804</t>
  </si>
  <si>
    <t>Vjerske zajednice</t>
  </si>
  <si>
    <t>A100805</t>
  </si>
  <si>
    <t>Nacionalne manjine</t>
  </si>
  <si>
    <t xml:space="preserve">Ostale naknade građanima i kućanstvima iz proračuna </t>
  </si>
  <si>
    <t xml:space="preserve">Financiranje komunalnih usluga športskih klubova </t>
  </si>
  <si>
    <t>Financiranje tekućih rashoda</t>
  </si>
  <si>
    <t>Kulturno umjetničko središte - Sinj</t>
  </si>
  <si>
    <t>A100405</t>
  </si>
  <si>
    <t>A100406</t>
  </si>
  <si>
    <t>A100407</t>
  </si>
  <si>
    <t>A100604</t>
  </si>
  <si>
    <t>Primici glavnice zajmova danih neprofitnim organizacijama, građanima i kućanstvima</t>
  </si>
  <si>
    <t>Zajedničke usluge u komunalnom gospodarstvu</t>
  </si>
  <si>
    <t>Priprema razvojnih programa i ostali zajednički rashodi</t>
  </si>
  <si>
    <t>Uredska oprema i namještaj</t>
  </si>
  <si>
    <t>36</t>
  </si>
  <si>
    <t>23</t>
  </si>
  <si>
    <t>24</t>
  </si>
  <si>
    <t>51</t>
  </si>
  <si>
    <t>53</t>
  </si>
  <si>
    <t>54</t>
  </si>
  <si>
    <t>Pomoći proračunskim korisnicima iz proračuna koji im nije nadležan</t>
  </si>
  <si>
    <t>Pomoći temeljem prijenosa EU sredstava</t>
  </si>
  <si>
    <t>A100306</t>
  </si>
  <si>
    <t>A100307</t>
  </si>
  <si>
    <t>Financiranje troškova korištenja školske športske dvorane</t>
  </si>
  <si>
    <t>A100605</t>
  </si>
  <si>
    <t>A100703</t>
  </si>
  <si>
    <t xml:space="preserve">Tekuće donacije </t>
  </si>
  <si>
    <t>Subvencije trgovačkim društvima, poljoprivrednicima i obrtnicima izvan javnog sektora</t>
  </si>
  <si>
    <t>Pomoći dane u inozemstvo i unutar općeg 
proračuna</t>
  </si>
  <si>
    <t>Tekuće pomoći izravnanja za decentralizirane funkcije</t>
  </si>
  <si>
    <t>LAG Cetinska krajina</t>
  </si>
  <si>
    <t>A100303</t>
  </si>
  <si>
    <t>Pomoći od izvanproračunskih korisnika</t>
  </si>
  <si>
    <t>Tekuće donacije - vjerski vrtići "Blagovijest"</t>
  </si>
  <si>
    <t>A100806</t>
  </si>
  <si>
    <t>A100602</t>
  </si>
  <si>
    <t>A100603</t>
  </si>
  <si>
    <t xml:space="preserve">Rashodi za nabavku proizvodne dugotrajne imovine </t>
  </si>
  <si>
    <t xml:space="preserve">   A100305</t>
  </si>
  <si>
    <t xml:space="preserve">    AKTIVNOST</t>
  </si>
  <si>
    <t>27</t>
  </si>
  <si>
    <t>28</t>
  </si>
  <si>
    <t>55</t>
  </si>
  <si>
    <t>A100503</t>
  </si>
  <si>
    <t>Pomoći dane u inozemstvu i unutar opće države</t>
  </si>
  <si>
    <t>56</t>
  </si>
  <si>
    <t xml:space="preserve">        Članak 1.</t>
  </si>
  <si>
    <t>Ostala nematerijalna imovina</t>
  </si>
  <si>
    <t>PRIPREMA PROJEKATA ZA FINANCIRANJE IZ FONDOVA EU</t>
  </si>
  <si>
    <t>K101301</t>
  </si>
  <si>
    <t>Tekući rashodi za financiranje projekata iz fondova EU</t>
  </si>
  <si>
    <t>Sufinanciranje nabavke knjiga za učenike srednjih škola</t>
  </si>
  <si>
    <t>Pomoć socijalno ugroženim obiteljima (jednokratne pomoći i ostale naknade)</t>
  </si>
  <si>
    <t>SUSTAV CIVILNE ZAŠTITE</t>
  </si>
  <si>
    <t>A100504</t>
  </si>
  <si>
    <t>Rashodi za nabavu neproizvedene dugotrajne imovine</t>
  </si>
  <si>
    <t>Materijalna imovina, prirodno bogatsvo - zemljište</t>
  </si>
  <si>
    <t>60</t>
  </si>
  <si>
    <t>A100606</t>
  </si>
  <si>
    <t>A100410</t>
  </si>
  <si>
    <t>Rashodi za redovno poslovanje Gradske športske dvorane</t>
  </si>
  <si>
    <t>Rashodi za nabavu proizvedene dug.
imovine</t>
  </si>
  <si>
    <t>Proširenje groblja u Turjacima</t>
  </si>
  <si>
    <t>Rashodi za nabavu proizvedene dugotrajne impovine</t>
  </si>
  <si>
    <t>Vodoopskrba Zelovski plato - projektna dokumentacija</t>
  </si>
  <si>
    <t xml:space="preserve">Izgradnja nogostupa od Zorke Macana do spomenika Radošić Gornji </t>
  </si>
  <si>
    <t>Pomoći unutar općeg proračuna</t>
  </si>
  <si>
    <t>39</t>
  </si>
  <si>
    <t>Financiranje programa zapošljavanja žena - "Zaželi"</t>
  </si>
  <si>
    <r>
      <rPr>
        <b/>
        <sz val="10"/>
        <color theme="1"/>
        <rFont val="Arial"/>
        <family val="2"/>
        <charset val="238"/>
      </rPr>
      <t>Pomoć za nabavku radnih bilježnica učenicima osnovnih škola</t>
    </r>
    <r>
      <rPr>
        <sz val="10"/>
        <color theme="1"/>
        <rFont val="Arial"/>
        <family val="2"/>
        <charset val="238"/>
      </rPr>
      <t xml:space="preserve"> </t>
    </r>
  </si>
  <si>
    <t>Donacije za znanost i obrazovanje</t>
  </si>
  <si>
    <t>Naknade za novorođenu djecu</t>
  </si>
  <si>
    <t>Potpore za rad udruga iz Domovinskog rata i udruga socijalne skrbi</t>
  </si>
  <si>
    <t>Civilna zaštita</t>
  </si>
  <si>
    <t>PRIHODI OD PRODAJE PROIZVODA I ROBA</t>
  </si>
  <si>
    <r>
      <t xml:space="preserve">         </t>
    </r>
    <r>
      <rPr>
        <b/>
        <sz val="11"/>
        <rFont val="Arial"/>
        <family val="2"/>
      </rPr>
      <t xml:space="preserve"> I. OPĆI DIO</t>
    </r>
  </si>
  <si>
    <t>II. POSEBNI DIO</t>
  </si>
  <si>
    <t>GIS Grada Sinja</t>
  </si>
  <si>
    <t>Izgradnja nogostupa u Glavicama od Dolića do rakrižja Vučić - Labrovići</t>
  </si>
  <si>
    <t>A100607</t>
  </si>
  <si>
    <t>Javni radovi</t>
  </si>
  <si>
    <t>Članak 2.</t>
  </si>
  <si>
    <t>Nabavka urbane opreme</t>
  </si>
  <si>
    <t xml:space="preserve"> </t>
  </si>
  <si>
    <t>Tekuće donacije - pojačane mjere zaštite  u ljetnom periodu</t>
  </si>
  <si>
    <t>Izrada ograde oko Sinjskog Aerodroma</t>
  </si>
  <si>
    <t xml:space="preserve">Kulturne manifestacije - Dani Alke i Velike Gospe, Advent u Sinju i ostale manifestacije </t>
  </si>
  <si>
    <t>Športska zajednica Grada Sinja - za upravljanje i održavanje športskih objekata</t>
  </si>
  <si>
    <t>14</t>
  </si>
  <si>
    <t>44</t>
  </si>
  <si>
    <t>59</t>
  </si>
  <si>
    <t>62</t>
  </si>
  <si>
    <t>Održavanje javne rasvjete</t>
  </si>
  <si>
    <t>Održavanje čistoće javnih površina</t>
  </si>
  <si>
    <t>Održavanje javnih zelenih površina</t>
  </si>
  <si>
    <t>A100408</t>
  </si>
  <si>
    <t>Uređenje Doma kulture u Brnazama</t>
  </si>
  <si>
    <t>Materijalni rashhodi</t>
  </si>
  <si>
    <t>Materijlani rashodi</t>
  </si>
  <si>
    <t>Financiranje redovne djelatnosti-DV "Bili Cvitak" Sinj</t>
  </si>
  <si>
    <t>132</t>
  </si>
  <si>
    <t>Kapitalna pomoć</t>
  </si>
  <si>
    <t xml:space="preserve">Postrojenja i oprema </t>
  </si>
  <si>
    <t>C</t>
  </si>
  <si>
    <t>K101303</t>
  </si>
  <si>
    <t>Razvojna Strategija Grada Sinja</t>
  </si>
  <si>
    <t>Uređenje i proširenje nerazvrstane ceste na Poljakovoj glavici</t>
  </si>
  <si>
    <t>15</t>
  </si>
  <si>
    <t>43</t>
  </si>
  <si>
    <t>50</t>
  </si>
  <si>
    <t>52</t>
  </si>
  <si>
    <t>Višak / manjak + neto financiranje (A-B+C)</t>
  </si>
  <si>
    <t>D</t>
  </si>
  <si>
    <t>AKTIVNOSTI</t>
  </si>
  <si>
    <t>Održavanje građevina, uređaja i predmeta javne namjene</t>
  </si>
  <si>
    <t>Dezinsekcija i deratizacija javnih površina</t>
  </si>
  <si>
    <t>Veterinarsko - higijeničarski poslovi</t>
  </si>
  <si>
    <t>Donacije od pravnih i fizičkih osoba izvan općeg proračuna</t>
  </si>
  <si>
    <t>Savez školskih športskih društava Grada Sinja i  Cetinske krajine</t>
  </si>
  <si>
    <t xml:space="preserve">Naknade troškova zaposlenima </t>
  </si>
  <si>
    <t>Savjet mladih</t>
  </si>
  <si>
    <t>Izgradnja nogostupa u Bajagiću</t>
  </si>
  <si>
    <t>Rahodi za usluge</t>
  </si>
  <si>
    <t>Izrada projektne dokumentacije za proširenje groblja "Šibenica" u Glavicama</t>
  </si>
  <si>
    <t>A100409</t>
  </si>
  <si>
    <t>57</t>
  </si>
  <si>
    <t>58</t>
  </si>
  <si>
    <t>128</t>
  </si>
  <si>
    <t>Uređenje dječjeg igrališta uz P.Š. Karakašica</t>
  </si>
  <si>
    <t>Izgradnja velikog igrališta sa umjetnom travom uz gradski stadion NK Junak s uređenjem popratnih objekata</t>
  </si>
  <si>
    <t>A101002</t>
  </si>
  <si>
    <t>Kazna, penali i naknade štete</t>
  </si>
  <si>
    <t xml:space="preserve">Održavanje javnih površina na kojima nije dopušten promet motornim vozilima </t>
  </si>
  <si>
    <t>K101304</t>
  </si>
  <si>
    <t>Uređenje prostora za potrebe Dječjeg vrtića u Crkvi u Brnazama</t>
  </si>
  <si>
    <t>Održavanje športskih objekata i igrališta</t>
  </si>
  <si>
    <t xml:space="preserve">Uređenje ulice 72. bojne Vojne policije </t>
  </si>
  <si>
    <t>Uređenje prostora na Bazani prema usvojenom  urbanističko - arhitektonskom rješenju (oko četiri najstarije zgrade)</t>
  </si>
  <si>
    <t>Sufinanciranje projekta izgradnje semafora na raskrižju Ulica M.Buljana (LC67040) I Put Ferate</t>
  </si>
  <si>
    <t>Izrada izvedbenog projekta za zahvat izvanrednog održavanja državne ceste DC1 kroz grad Sinj,  (Splitska ulica), duljine 580 m“</t>
  </si>
  <si>
    <t>Rashodi za nabavu neprizvedene dugotrajne imovine</t>
  </si>
  <si>
    <t>Nematerijalna imovina</t>
  </si>
  <si>
    <t>Prijevozna sredstva</t>
  </si>
  <si>
    <t>A100203</t>
  </si>
  <si>
    <t>Novčana pomoć roditeljima djece koji su ostvarili pravo na upis u dječji vrtić, ali nisu mogli biti upisani zbog popunjenosti kapaciteta</t>
  </si>
  <si>
    <t>Naknade građanima i kućanstvim u novcu</t>
  </si>
  <si>
    <t>Sufinanciranje troškova
 ishođenja akata o
 građenju</t>
  </si>
  <si>
    <t>Sufinanciranje troškova 
kupnje građevinskog 
zemljišta</t>
  </si>
  <si>
    <t>Sufinanciranje troškova 
priključka na komunalnu
 infrastrukturu</t>
  </si>
  <si>
    <t>Naknada za smanjenje količine miješanog komunalnog otpada po Rješenju Fonda</t>
  </si>
  <si>
    <t>Izrada dokumentacije za projektno rješenje ceste od Doma zdravlja do Ulice 126. brigade</t>
  </si>
  <si>
    <t>Sanacija malog igrališta sa umjetnom travom uz NK Glavice</t>
  </si>
  <si>
    <t>Izrada projektne dokumentacije za poljoprivredno inovacijski centar na Štaliji</t>
  </si>
  <si>
    <t>Proračun 2022.g.</t>
  </si>
  <si>
    <t>Proračun 2022.</t>
  </si>
  <si>
    <t xml:space="preserve">Ukupan donos viška koji će se rasporediti u 2022.g.
</t>
  </si>
  <si>
    <t xml:space="preserve">Gospodarenja otpadom </t>
  </si>
  <si>
    <t>Izgradnja nogostupa sa biciklističkom stazom i javnom rasvjetom - nastavak do Aerodroma</t>
  </si>
  <si>
    <t>Rekonstrukcija ceste s nogostupom od škole do Masnića u Glavicama</t>
  </si>
  <si>
    <t>Projektiranje i izgradnja rasvjete glavnog nogometnog terena NK Junak</t>
  </si>
  <si>
    <t>Family Point igralište</t>
  </si>
  <si>
    <t>Izgradnja dječjeg vrtića u Glavicama</t>
  </si>
  <si>
    <t>Izgradnja dječjeg vrtića u Karakašici</t>
  </si>
  <si>
    <t xml:space="preserve">Opremanje dječjeg igrališta u dječjem vrtiću Bili cvitak - EU </t>
  </si>
  <si>
    <t>Zajedno za djecu Sinja - EU</t>
  </si>
  <si>
    <t>Mala sinjska priča - EU</t>
  </si>
  <si>
    <t>Izrada projektne dokumentacije za uređenje ceste Lumbinov most Miljenka Buljana (uređenje ceste, nogostup, javna rasvjeta)</t>
  </si>
  <si>
    <t>Uređenje ceste od Prečistača Šabić -Marić</t>
  </si>
  <si>
    <t>Popločavanje ulice A.K.Miošića (Rekonstrukcija Ulica u sklopu Urbanističke cjeline Sinj)</t>
  </si>
  <si>
    <t>Projekt sanacije ulice Put Petrovca (Urbanistička cjelina Sinj)</t>
  </si>
  <si>
    <t>Rekonstrukcija ceste i mosta u Lučanima preko Vojskove (NC Odvojak Smoljići - Žigići) - investicija u suradnji sa Hrvatskim vodama</t>
  </si>
  <si>
    <t>Pomoć zdravstvenim institucijama</t>
  </si>
  <si>
    <t>RAZDJEL 2. UPRAVNI ODJEL ZA KOMUNALNI SUSTAV</t>
  </si>
  <si>
    <t xml:space="preserve">Sustav energetske učinkovitosti na objektima u vlasništvu Grada - fotonaponske </t>
  </si>
  <si>
    <t>K101305</t>
  </si>
  <si>
    <t>Izrada projektne dokumentacije za projekt "difuznog - poduzetničkog inkubatora"</t>
  </si>
  <si>
    <t>GOSPODARANJE GRADSKOM IMOVINOM</t>
  </si>
  <si>
    <t>Rashodi za nabavu neproizvedene 
dugotrajne imovine</t>
  </si>
  <si>
    <t>A101003</t>
  </si>
  <si>
    <t>Rashodi za nabavu proizvedene
 dugotrajne imovine</t>
  </si>
  <si>
    <t>RAZDJEL 5. 
UPRAVNI ODJEL ZA IMOVINU I 
PROSTORNO UREĐENJE</t>
  </si>
  <si>
    <t>Strategije i planovi razvoja upravljanja imovinom</t>
  </si>
  <si>
    <t>Gospodarenje poslovnim i stambenim prostorima</t>
  </si>
  <si>
    <t>PROGRAM IZGRADNJE OBJEKATA I UREĐAJA KOMUNALNE INFRASTRUKTURE</t>
  </si>
  <si>
    <t>Izgradnja groblja u naselju Jasensko</t>
  </si>
  <si>
    <t>Izgradnja nogostupa Šuća - Privija</t>
  </si>
  <si>
    <t>Izrada projektne dokumentacije uređenja Ulice 126. brigade do Pazara</t>
  </si>
  <si>
    <t xml:space="preserve">Izrada projektne dokumentacije za tribinu i popratne sadržaje na Športskom centru "Ivica Poljak- Sokol i Andrija Alčić" </t>
  </si>
  <si>
    <t>Uređenje ulaza u Grad - Matića ulica</t>
  </si>
  <si>
    <t>RAZDJEL 4. UPRAVNI ODJEL ZA FINANCIJE</t>
  </si>
  <si>
    <t>JAVNA UPRAVA I ADMINISTRACIJA</t>
  </si>
  <si>
    <t>A100101</t>
  </si>
  <si>
    <t>Rashodi za materijal</t>
  </si>
  <si>
    <t>A100411</t>
  </si>
  <si>
    <t>Parking poduzeće Kamičak d.o.o - za upravljanje parkiralištima i športskim objektim</t>
  </si>
  <si>
    <t>Sufinanciranje kupnje i dovršetak izgradnje
stambenog objekta - prve nekretnine</t>
  </si>
  <si>
    <t>PROVEDBA I UPRAVLJANJE EU PROJEKTA - OBNOVA KULTURNE BAŠTINE "SINJ U SRIDU"</t>
  </si>
  <si>
    <t>Uređenje igrališta kod kina -Š.C " Mladen Pavić Kembo"</t>
  </si>
  <si>
    <t>Projekt pripreme projektno tehničke dokumentacije i studije izvodljivosti za ulaganja u projekte javne turističke infrastrukture (Štale, Hipodrom, Alkarska staza..)</t>
  </si>
  <si>
    <t>Opremanje lapidarija uz zgradu Palacine i
 sanancija pripadajućeg zida</t>
  </si>
  <si>
    <t>Promotivne aktivnosti radi realizacije prokazatelja projekta "Sinj u sridu"</t>
  </si>
  <si>
    <t>Izgradnja sabirne ulice  u Ex vojarni Ivaniša Nelipića</t>
  </si>
  <si>
    <t xml:space="preserve">Rashodi za nabavu proizvedene dugotrajne imovine </t>
  </si>
  <si>
    <t>Rješavanje imovnsko - pravnih odnosa za 
otkup zemljišta za realizaciju projekata</t>
  </si>
  <si>
    <t>Katastarska izmjera nerazvrstanih cesta-baza nerazvrstanih cesta</t>
  </si>
  <si>
    <t>Prostorno planiranje: studije, podloge i
ostala popratna dokumentacija</t>
  </si>
  <si>
    <t>Odvjetničke usluge u zastupanju Grada</t>
  </si>
  <si>
    <t>4</t>
  </si>
  <si>
    <t>5</t>
  </si>
  <si>
    <t>7</t>
  </si>
  <si>
    <t>8</t>
  </si>
  <si>
    <t>9</t>
  </si>
  <si>
    <t>12</t>
  </si>
  <si>
    <t>13</t>
  </si>
  <si>
    <t>42</t>
  </si>
  <si>
    <t>46</t>
  </si>
  <si>
    <t>47</t>
  </si>
  <si>
    <t>61</t>
  </si>
  <si>
    <t>64</t>
  </si>
  <si>
    <t>66</t>
  </si>
  <si>
    <t>123</t>
  </si>
  <si>
    <t>124</t>
  </si>
  <si>
    <t>125</t>
  </si>
  <si>
    <t>126</t>
  </si>
  <si>
    <t>127</t>
  </si>
  <si>
    <t>194</t>
  </si>
  <si>
    <t>216</t>
  </si>
  <si>
    <t xml:space="preserve">Gradska galerija - Sikirica </t>
  </si>
  <si>
    <t>Uređenje šetnica u Lučanima od Bana do Bilih vrila i kupališta Bubalo na Sutini</t>
  </si>
  <si>
    <t>Izrada projektne dokumentacije za športske prostore na športskom centru "Ivica Poljak - Sokol i Andrija Alčić" za ragbi klub</t>
  </si>
  <si>
    <t xml:space="preserve">Organizacija konjičkih športova </t>
  </si>
  <si>
    <t>RAZVITAK GOSPODARSTVA</t>
  </si>
  <si>
    <t>Uređenje dječjeg igrališta u Vučkovića</t>
  </si>
  <si>
    <t>Uređenje prostora Gospodske kuće za zgradu Gradske uprave</t>
  </si>
  <si>
    <t>Projekt " SINJSKA RERA"</t>
  </si>
  <si>
    <t>Knjige, umjetnička djela i ostale izložbene
 vrijednosti</t>
  </si>
  <si>
    <t xml:space="preserve">Kupnja nekretnina od interesa za Grad Sinj
</t>
  </si>
  <si>
    <t>Preprojektiranje istočne tribine NK Junak u tribinu i sportske dvorane</t>
  </si>
  <si>
    <t>Uređenje aktivnih bunara na području Grada Sinja</t>
  </si>
  <si>
    <t xml:space="preserve">Projektiranje odvodnje u ul. Put Piketa, Ćosin potok, Put Šušnjevače, naselje Luka i Karajkova lokva </t>
  </si>
  <si>
    <t>A100102</t>
  </si>
  <si>
    <t>K100201</t>
  </si>
  <si>
    <t>K100202</t>
  </si>
  <si>
    <t>K100203</t>
  </si>
  <si>
    <t>Postrojenje i oprema</t>
  </si>
  <si>
    <t>A100807</t>
  </si>
  <si>
    <t>A101004</t>
  </si>
  <si>
    <t>A101005</t>
  </si>
  <si>
    <t>A101006</t>
  </si>
  <si>
    <t>A101007</t>
  </si>
  <si>
    <t>A101008</t>
  </si>
  <si>
    <t>A101009</t>
  </si>
  <si>
    <t>A101010</t>
  </si>
  <si>
    <t>A101101</t>
  </si>
  <si>
    <t>A101102</t>
  </si>
  <si>
    <t>1013</t>
  </si>
  <si>
    <t>K101306</t>
  </si>
  <si>
    <t>K101307</t>
  </si>
  <si>
    <t>K101308</t>
  </si>
  <si>
    <t>K101309</t>
  </si>
  <si>
    <t>K101310</t>
  </si>
  <si>
    <t>K101311</t>
  </si>
  <si>
    <t>K101312</t>
  </si>
  <si>
    <t>K101313</t>
  </si>
  <si>
    <t>K101314</t>
  </si>
  <si>
    <t>K101315</t>
  </si>
  <si>
    <t>K101316</t>
  </si>
  <si>
    <t>K101317</t>
  </si>
  <si>
    <t>K101318</t>
  </si>
  <si>
    <t>K101319</t>
  </si>
  <si>
    <t>K101320</t>
  </si>
  <si>
    <t>K101321</t>
  </si>
  <si>
    <t>K101322</t>
  </si>
  <si>
    <t>K101323</t>
  </si>
  <si>
    <t>K101324</t>
  </si>
  <si>
    <t>K101325</t>
  </si>
  <si>
    <t>K101326</t>
  </si>
  <si>
    <t>K101327</t>
  </si>
  <si>
    <t>K101328</t>
  </si>
  <si>
    <t>K101329</t>
  </si>
  <si>
    <t>K101330</t>
  </si>
  <si>
    <t>K101331</t>
  </si>
  <si>
    <t>K101332</t>
  </si>
  <si>
    <t>K101333</t>
  </si>
  <si>
    <t>K101334</t>
  </si>
  <si>
    <t>K101335</t>
  </si>
  <si>
    <t>K101336</t>
  </si>
  <si>
    <t>K101337</t>
  </si>
  <si>
    <t>K101338</t>
  </si>
  <si>
    <t>K101339</t>
  </si>
  <si>
    <t>K101340</t>
  </si>
  <si>
    <t>K101341</t>
  </si>
  <si>
    <t>K101342</t>
  </si>
  <si>
    <t>K101343</t>
  </si>
  <si>
    <t>3005</t>
  </si>
  <si>
    <t>A101401</t>
  </si>
  <si>
    <t>A101402</t>
  </si>
  <si>
    <t>A101403</t>
  </si>
  <si>
    <t>A101404</t>
  </si>
  <si>
    <t>K101401</t>
  </si>
  <si>
    <t>K101402</t>
  </si>
  <si>
    <t>K101501</t>
  </si>
  <si>
    <t>K101502</t>
  </si>
  <si>
    <t>K101503</t>
  </si>
  <si>
    <t>K101504</t>
  </si>
  <si>
    <t>K101505</t>
  </si>
  <si>
    <t>K101506</t>
  </si>
  <si>
    <t>K101507</t>
  </si>
  <si>
    <t>K101508</t>
  </si>
  <si>
    <t>K101509</t>
  </si>
  <si>
    <t>K101510</t>
  </si>
  <si>
    <t>K101601</t>
  </si>
  <si>
    <t>K101602</t>
  </si>
  <si>
    <t>K101603</t>
  </si>
  <si>
    <t>K101604</t>
  </si>
  <si>
    <t>A 101701</t>
  </si>
  <si>
    <t>A 101702</t>
  </si>
  <si>
    <t>A101703</t>
  </si>
  <si>
    <t>GLAVA</t>
  </si>
  <si>
    <t>A101801</t>
  </si>
  <si>
    <t>A101802</t>
  </si>
  <si>
    <t>A101803</t>
  </si>
  <si>
    <t>A101804</t>
  </si>
  <si>
    <t>K101801</t>
  </si>
  <si>
    <t>K101802</t>
  </si>
  <si>
    <t>A101805</t>
  </si>
  <si>
    <t>A101806</t>
  </si>
  <si>
    <t>K101803</t>
  </si>
  <si>
    <t>Administrativni i stručni poslovi za zaposlenike Grada</t>
  </si>
  <si>
    <t>Administrativni i stručni poslovi Grada</t>
  </si>
  <si>
    <t>FUNKCIJSKA KLASIFIKACIJA</t>
  </si>
  <si>
    <t>Izvršna i zakonodavna tijela</t>
  </si>
  <si>
    <t>FUNKCIJSKA KALSIFIKACIJA</t>
  </si>
  <si>
    <t>Predškolsko obrazovanje</t>
  </si>
  <si>
    <t>Predškolski odgoj</t>
  </si>
  <si>
    <t>Službe kulture</t>
  </si>
  <si>
    <t>Službe rekreacije i športa</t>
  </si>
  <si>
    <t>Usluge obrazovanja koje nisu drugdje svrstane</t>
  </si>
  <si>
    <t>Aktivnosti socijalne zaštite koje nisu drugdje svrstane</t>
  </si>
  <si>
    <t>Usluge protupožarne zaštite</t>
  </si>
  <si>
    <t>FUNKCIJSKA 
KALSIFIKACIJA</t>
  </si>
  <si>
    <t>Turizam</t>
  </si>
  <si>
    <t>Razvoj zdravstva</t>
  </si>
  <si>
    <t>Razvoj stanovanja</t>
  </si>
  <si>
    <t>FUNKCIJSKA 
KLASIFIKACIJA</t>
  </si>
  <si>
    <t>Ulična rasvjeta</t>
  </si>
  <si>
    <t>Cestovni promet</t>
  </si>
  <si>
    <t>Gospodarenje otpadnim vodama</t>
  </si>
  <si>
    <t>Gospodarenje otpadom</t>
  </si>
  <si>
    <t>Razvoj zajednice</t>
  </si>
  <si>
    <t>Poslovi i usluge zaštite okoliša</t>
  </si>
  <si>
    <t>Rashodi vezani za stanovanje i komunalne pogodnosti koje nisu drugdje svrstane</t>
  </si>
  <si>
    <t>Služba rekreacije i športa</t>
  </si>
  <si>
    <t>Opskrba vodom</t>
  </si>
  <si>
    <t>Ekonomski poslov koji nisu drugdje svrstani</t>
  </si>
  <si>
    <t>Poljoprivreda</t>
  </si>
  <si>
    <t>Služba kulture</t>
  </si>
  <si>
    <t>Rashodi vezani za stanovanje  i komunalne pogodnosti</t>
  </si>
  <si>
    <t>Rashodi vezani za stanovanje i komunalne pogodnosti</t>
  </si>
  <si>
    <t>Ekonomski poslovi koji nisu drugdje svrstani</t>
  </si>
  <si>
    <t xml:space="preserve">Izvršna i zakonodavna tijela </t>
  </si>
  <si>
    <t>Rashodi vezani za stanovanje i komunalne pogodnosti koje nisu drugdje svrstani</t>
  </si>
  <si>
    <t>Izgradnja dječjeg igrališta u Suhaču</t>
  </si>
  <si>
    <t>011</t>
  </si>
  <si>
    <t>091</t>
  </si>
  <si>
    <t>082</t>
  </si>
  <si>
    <t>081</t>
  </si>
  <si>
    <t>098</t>
  </si>
  <si>
    <t>032</t>
  </si>
  <si>
    <t>084</t>
  </si>
  <si>
    <t>047</t>
  </si>
  <si>
    <t>075</t>
  </si>
  <si>
    <t>061</t>
  </si>
  <si>
    <t>064</t>
  </si>
  <si>
    <t>045</t>
  </si>
  <si>
    <t>052</t>
  </si>
  <si>
    <t>051</t>
  </si>
  <si>
    <t>062</t>
  </si>
  <si>
    <t>056</t>
  </si>
  <si>
    <t>066</t>
  </si>
  <si>
    <t>063</t>
  </si>
  <si>
    <t>049</t>
  </si>
  <si>
    <t>042</t>
  </si>
  <si>
    <t>40</t>
  </si>
  <si>
    <t>41</t>
  </si>
  <si>
    <t>63</t>
  </si>
  <si>
    <t>65</t>
  </si>
  <si>
    <t>67</t>
  </si>
  <si>
    <t>68</t>
  </si>
  <si>
    <t>69</t>
  </si>
  <si>
    <t>70</t>
  </si>
  <si>
    <t>72</t>
  </si>
  <si>
    <t>74</t>
  </si>
  <si>
    <t>129</t>
  </si>
  <si>
    <t>130</t>
  </si>
  <si>
    <t>131</t>
  </si>
  <si>
    <t>133</t>
  </si>
  <si>
    <t>134</t>
  </si>
  <si>
    <t>135</t>
  </si>
  <si>
    <t>189</t>
  </si>
  <si>
    <t>191</t>
  </si>
  <si>
    <t>192</t>
  </si>
  <si>
    <t>215</t>
  </si>
  <si>
    <t>Religijske i druge službe zajednice</t>
  </si>
  <si>
    <t>Oznaka</t>
  </si>
  <si>
    <t>Plan 2022.</t>
  </si>
  <si>
    <t>RASHODI - FUNKCIJSKA KLASIFIKACIJA</t>
  </si>
  <si>
    <t>Funk.klas. 0 Javnost</t>
  </si>
  <si>
    <t xml:space="preserve">Funk.klas. 011 Izvršna i zakonodavna tijela, financijski i fiskalni poslovi, vanjski poslovi </t>
  </si>
  <si>
    <t>Funk.klas. 032 Usluge protupožarne zaštite</t>
  </si>
  <si>
    <t>Funk.klas. 042  Poljoprivreda, šumarstvo, ribarstvo i lov</t>
  </si>
  <si>
    <t>Funk.klas. 045 Promet</t>
  </si>
  <si>
    <t>Funk.klas. 047 Turizam</t>
  </si>
  <si>
    <t>Funk.klas. 049 Ekonomski poslovi koji nisu drugdje svrstani</t>
  </si>
  <si>
    <t>Funk.klas. 051 Gospodarenje otpadom</t>
  </si>
  <si>
    <t>Funk.klas. 052 Gospodarenje otpadnim vodama</t>
  </si>
  <si>
    <t>Funk.klas. 056 Poslovi i usluge zaštite okoliša koji nisu drugdje svrstani</t>
  </si>
  <si>
    <t>Funk.klas. 061 Razvoj stanovanja</t>
  </si>
  <si>
    <t>Funk.klas. 062 Razvoj zajednice</t>
  </si>
  <si>
    <t>Funk.klas. 063 Opskrba vodom</t>
  </si>
  <si>
    <t>Funk.klas. 064 Ulična rasvjeta</t>
  </si>
  <si>
    <t>Funk.klas. 066 Rashodi vezani za stanovanje i kom.pogodnosti koji nisu drugdje svrstani</t>
  </si>
  <si>
    <t>Funk.klas. 075 Istraživanje i razvoj zdravstva</t>
  </si>
  <si>
    <t xml:space="preserve">Funk.klas. 081 Službe rekreacije i sporta </t>
  </si>
  <si>
    <t>Funk.klas. 082 Službe kulture</t>
  </si>
  <si>
    <t>Funk.klas. 084 Religijske i druge službe zajednice</t>
  </si>
  <si>
    <t>Funk.klas. 091 Predškolstvo i osnovno obrazovanje</t>
  </si>
  <si>
    <t>Funk.klas. 098 Usluge obrazovanja koje nisu drugdje svrstane</t>
  </si>
  <si>
    <t>Funk.klas. 109 Aktivnosti socijalne zaštite koji nisu drugdje svrstane</t>
  </si>
  <si>
    <t>RASHODI PO FUNKCIJSKOJ KLASIFIKACIJI</t>
  </si>
  <si>
    <t>Izrada plana upravljanja kulturnim dobrima (Tvrđavom Grad, tvrđavom Kamičak sa Palacinom) i IEC-om Sinjska Alka i provedba Plana</t>
  </si>
  <si>
    <t>PRIHODI  UKUPNO             (6+7)</t>
  </si>
  <si>
    <r>
      <rPr>
        <b/>
        <sz val="10"/>
        <color rgb="FF000000"/>
        <rFont val="Arial"/>
        <family val="2"/>
        <charset val="238"/>
      </rPr>
      <t>Funk.klas.</t>
    </r>
    <r>
      <rPr>
        <b/>
        <i/>
        <sz val="10"/>
        <color rgb="FF000000"/>
        <rFont val="Arial"/>
        <family val="2"/>
        <charset val="238"/>
      </rPr>
      <t xml:space="preserve"> 01 OPĆE JAVNE USLUGE</t>
    </r>
  </si>
  <si>
    <r>
      <rPr>
        <b/>
        <sz val="10"/>
        <color rgb="FF000000"/>
        <rFont val="Arial"/>
        <family val="2"/>
        <charset val="238"/>
      </rPr>
      <t>Funk.klas.</t>
    </r>
    <r>
      <rPr>
        <b/>
        <i/>
        <sz val="10"/>
        <color rgb="FF000000"/>
        <rFont val="Arial"/>
        <family val="2"/>
        <charset val="238"/>
      </rPr>
      <t xml:space="preserve"> 03 JAVNI RED I SIGURNOST</t>
    </r>
  </si>
  <si>
    <r>
      <rPr>
        <b/>
        <sz val="10"/>
        <color rgb="FF000000"/>
        <rFont val="Arial"/>
        <family val="2"/>
        <charset val="238"/>
      </rPr>
      <t xml:space="preserve">Funk.klas. </t>
    </r>
    <r>
      <rPr>
        <b/>
        <i/>
        <sz val="10"/>
        <color rgb="FF000000"/>
        <rFont val="Arial"/>
        <family val="2"/>
        <charset val="238"/>
      </rPr>
      <t>04 EKONOMSKI POSLOVI</t>
    </r>
  </si>
  <si>
    <r>
      <rPr>
        <b/>
        <sz val="10"/>
        <color rgb="FF000000"/>
        <rFont val="Arial"/>
        <family val="2"/>
        <charset val="238"/>
      </rPr>
      <t>Funk.klas.</t>
    </r>
    <r>
      <rPr>
        <b/>
        <i/>
        <sz val="10"/>
        <color rgb="FF000000"/>
        <rFont val="Arial"/>
        <family val="2"/>
        <charset val="238"/>
      </rPr>
      <t xml:space="preserve"> 05 ZAŠTITA OKOLIŠA</t>
    </r>
  </si>
  <si>
    <r>
      <rPr>
        <b/>
        <sz val="10"/>
        <color rgb="FF000000"/>
        <rFont val="Arial"/>
        <family val="2"/>
        <charset val="238"/>
      </rPr>
      <t xml:space="preserve">Funk.klas. </t>
    </r>
    <r>
      <rPr>
        <b/>
        <i/>
        <sz val="10"/>
        <color rgb="FF000000"/>
        <rFont val="Arial"/>
        <family val="2"/>
        <charset val="238"/>
      </rPr>
      <t>06 USLUGE UNAPREĐENJA STANOVANJA I ZAJEDNICE</t>
    </r>
  </si>
  <si>
    <r>
      <rPr>
        <b/>
        <sz val="10"/>
        <color rgb="FF000000"/>
        <rFont val="Arial"/>
        <family val="2"/>
        <charset val="238"/>
      </rPr>
      <t xml:space="preserve">Funk.klas. </t>
    </r>
    <r>
      <rPr>
        <b/>
        <i/>
        <sz val="10"/>
        <color rgb="FF000000"/>
        <rFont val="Arial"/>
        <family val="2"/>
        <charset val="238"/>
      </rPr>
      <t>07 ZDRAVSTVO</t>
    </r>
  </si>
  <si>
    <r>
      <rPr>
        <b/>
        <sz val="10"/>
        <color rgb="FF000000"/>
        <rFont val="Arial"/>
        <family val="2"/>
        <charset val="238"/>
      </rPr>
      <t>Funk.klas.</t>
    </r>
    <r>
      <rPr>
        <b/>
        <i/>
        <sz val="10"/>
        <color rgb="FF000000"/>
        <rFont val="Arial"/>
        <family val="2"/>
        <charset val="238"/>
      </rPr>
      <t xml:space="preserve"> 08 REKREACIJA, KULTURA, RELIGIJA</t>
    </r>
  </si>
  <si>
    <r>
      <rPr>
        <b/>
        <sz val="10"/>
        <color rgb="FF000000"/>
        <rFont val="Arial"/>
        <family val="2"/>
        <charset val="238"/>
      </rPr>
      <t>Funk.klas.</t>
    </r>
    <r>
      <rPr>
        <b/>
        <i/>
        <sz val="10"/>
        <color rgb="FF000000"/>
        <rFont val="Arial"/>
        <family val="2"/>
        <charset val="238"/>
      </rPr>
      <t xml:space="preserve"> 09 OBRAZOVANJE</t>
    </r>
  </si>
  <si>
    <r>
      <rPr>
        <b/>
        <sz val="10"/>
        <color rgb="FF000000"/>
        <rFont val="Arial"/>
        <family val="2"/>
        <charset val="238"/>
      </rPr>
      <t>Funk.klas.</t>
    </r>
    <r>
      <rPr>
        <b/>
        <i/>
        <sz val="10"/>
        <color rgb="FF000000"/>
        <rFont val="Arial"/>
        <family val="2"/>
        <charset val="238"/>
      </rPr>
      <t xml:space="preserve"> 10 SOCIJALNA ZAŠTITA</t>
    </r>
  </si>
  <si>
    <t>RAZDJEL 1. 010                URED GRADA</t>
  </si>
  <si>
    <t>PROGRAM ZA MLADE -   "OSTANI TU"</t>
  </si>
  <si>
    <t>A100505</t>
  </si>
  <si>
    <t>Osnovno školska djeca - jednokratna novčana pomoć</t>
  </si>
  <si>
    <t>K101344</t>
  </si>
  <si>
    <t>Uređenje dječjeg igrališta u gradskom 
parku</t>
  </si>
  <si>
    <t>K101345</t>
  </si>
  <si>
    <t>Vježbalište na otvorenom - gradski park</t>
  </si>
  <si>
    <t>A101405</t>
  </si>
  <si>
    <t>Sanacija šteta od potresa</t>
  </si>
  <si>
    <t>Kazne, penali i naknade štete</t>
  </si>
  <si>
    <t>190</t>
  </si>
  <si>
    <t>195</t>
  </si>
  <si>
    <t>196</t>
  </si>
  <si>
    <t>197</t>
  </si>
  <si>
    <t>109</t>
  </si>
  <si>
    <t>Aktivnosti socijalne zaštite koji nisu drugdje svrstani</t>
  </si>
  <si>
    <t>136</t>
  </si>
  <si>
    <t>140</t>
  </si>
  <si>
    <t>144</t>
  </si>
  <si>
    <t>198</t>
  </si>
  <si>
    <t>204</t>
  </si>
  <si>
    <t>206</t>
  </si>
  <si>
    <t>207</t>
  </si>
  <si>
    <t>209</t>
  </si>
  <si>
    <t>217</t>
  </si>
  <si>
    <t>218</t>
  </si>
  <si>
    <t>219</t>
  </si>
  <si>
    <t>220</t>
  </si>
  <si>
    <t>225</t>
  </si>
  <si>
    <t>226</t>
  </si>
  <si>
    <t xml:space="preserve">Kapitalne pomoći </t>
  </si>
  <si>
    <t xml:space="preserve">Građevinski objekti </t>
  </si>
  <si>
    <t xml:space="preserve">Kapitalne donacije </t>
  </si>
  <si>
    <t xml:space="preserve">Nabavka i ugradnja kućišta za kamere i video - kamera na javnim površinama </t>
  </si>
  <si>
    <t xml:space="preserve">Izgradanja sortirnice i kompostane </t>
  </si>
  <si>
    <t>Izrada projektne dokumentacije za spoj ceste Hipodrom - Prečistač</t>
  </si>
  <si>
    <t>Rekonstrukcija ceste Privija-Han - javna rasvjeta</t>
  </si>
  <si>
    <t xml:space="preserve">RAZDJEL 3. UPRAVNI ODJEL ZA GOSPODARSKI RAZVOJ,  FONDOVE EU I JAVNU NABAVU </t>
  </si>
  <si>
    <t xml:space="preserve">Police osiguranja </t>
  </si>
  <si>
    <t>Izvršenje Proračuna I. - VI.</t>
  </si>
  <si>
    <t>Indeks</t>
  </si>
  <si>
    <t>Ostale naknade troškova zaposlenima</t>
  </si>
  <si>
    <t>Uredski materijal i ostali materijalni rashodi</t>
  </si>
  <si>
    <t>Energija</t>
  </si>
  <si>
    <t>Materijal i dijelovi za tekuće i investicijsko održavanje</t>
  </si>
  <si>
    <t>Službena, radna i zaštitna odjeća i obuća</t>
  </si>
  <si>
    <t>Usluge telefona, pošte i prijevoza</t>
  </si>
  <si>
    <t>Usluge telkućeg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</si>
  <si>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</si>
  <si>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</si>
  <si>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</si>
  <si>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</si>
  <si>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</si>
  <si>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</si>
  <si>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</si>
  <si>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za rad predstavničkih i izvršnih tijela povjerenstva</t>
  </si>
  <si>
    <t>Reprezentacija</t>
  </si>
  <si>
    <t>Pristojbe i naknade</t>
  </si>
  <si>
    <t>Bankarske usluge i usluge platnog prometa</t>
  </si>
  <si>
    <t>Komunikacijska oprema</t>
  </si>
  <si>
    <t>Ulaganje u računalne programe</t>
  </si>
  <si>
    <t>Tekuće donacije u novcu</t>
  </si>
  <si>
    <t>Tekuće donacija u novcu</t>
  </si>
  <si>
    <t>Kapitalne donacije neprofitnim organizacijama</t>
  </si>
  <si>
    <t>Naknade građanima i kućanstvima u novcu</t>
  </si>
  <si>
    <t>Tekuće pomoći proračunskim korisnicima drugih proračuna</t>
  </si>
  <si>
    <t>Usluge tekućeg i investicijskog održavanja</t>
  </si>
  <si>
    <t>323</t>
  </si>
  <si>
    <t>3232</t>
  </si>
  <si>
    <t xml:space="preserve">Naknade građanima i kućanstvima u novcu </t>
  </si>
  <si>
    <t>Naknade građanima i kućanstvima u naravi</t>
  </si>
  <si>
    <t>Plaće u novcu</t>
  </si>
  <si>
    <t>Doprinos za zdravstveno osiguranje</t>
  </si>
  <si>
    <t>Naknade za prijevoz, rad na terenu i odvojeni život</t>
  </si>
  <si>
    <t>Tekuće pomoći unutar opće države</t>
  </si>
  <si>
    <t>Doprinosi za zdravstveno osiguranje</t>
  </si>
  <si>
    <t>Naknade za prijevoz, rad na terenu i odovojeni život</t>
  </si>
  <si>
    <t>Kapitalne donacije nepofitnim organizacijama</t>
  </si>
  <si>
    <t>Tekuće donacije u novxcu</t>
  </si>
  <si>
    <t>Kapitalne donacije neprofitnim
 organizacijama</t>
  </si>
  <si>
    <t>382</t>
  </si>
  <si>
    <t>3821</t>
  </si>
  <si>
    <t>Izvršenje od I. VI.</t>
  </si>
  <si>
    <t>Zemljište</t>
  </si>
  <si>
    <t>Umjetnička, literarna i znanstvena djela</t>
  </si>
  <si>
    <t>Izvršenje od I. - VI</t>
  </si>
  <si>
    <t>Službena putovanja</t>
  </si>
  <si>
    <t>Stručno usavršavanje zaposlenih</t>
  </si>
  <si>
    <t>Zatezne kamate</t>
  </si>
  <si>
    <t>329</t>
  </si>
  <si>
    <t>3299</t>
  </si>
  <si>
    <t>Naknade štete pravni i fizičkim osobama</t>
  </si>
  <si>
    <t>Premija osiguranja</t>
  </si>
  <si>
    <t xml:space="preserve">Izvršenje od I. - VI </t>
  </si>
  <si>
    <t>Subvencije trgovačkom društvu u javnom sektoru</t>
  </si>
  <si>
    <t>Subvencije trgovačkom društvu izvan javnog sektora</t>
  </si>
  <si>
    <t>Subvencije trgovačkom društvu poljoprivrednicima i obrtnicima izvan javnog sektora</t>
  </si>
  <si>
    <t>Kapitalne pomoći bankama i trgovačkim društvima u javnom sektoru</t>
  </si>
  <si>
    <t>Kapitalne pomoći bankama i trgovačkim
 društvima u javnom sektoru</t>
  </si>
  <si>
    <t>Izvršenje od I. - VI.</t>
  </si>
  <si>
    <t>Naknade šteta pravnim i fizičkim osobama</t>
  </si>
  <si>
    <t>Uređaji, strojevi i oprema za ostale namjene</t>
  </si>
  <si>
    <t>Ostali građevinski objekti</t>
  </si>
  <si>
    <t>Intelektualne i osobne ulsuge</t>
  </si>
  <si>
    <t>Izvršenje od I.  - VI</t>
  </si>
  <si>
    <t>,</t>
  </si>
  <si>
    <t>Porez i prirez na dohodak od samostalnog rada</t>
  </si>
  <si>
    <t>Stalni porez na nepokretnu imovinu</t>
  </si>
  <si>
    <t>Povremeni porez na imovinu</t>
  </si>
  <si>
    <t>Porez na promet</t>
  </si>
  <si>
    <t>Tekuće pomoći iz proračuna</t>
  </si>
  <si>
    <t>Kapitalne pomoći od izvanproračunskih korisnika</t>
  </si>
  <si>
    <t>Tekuće pomoći iz državnog proračuna temeljem prijenosa EU sredstava</t>
  </si>
  <si>
    <t>Prihodi od zateznih kamat</t>
  </si>
  <si>
    <t>Prihodi od zakupa i iznajmljivanja imovine</t>
  </si>
  <si>
    <t>Naknada za korištenje nefinancijske imovine</t>
  </si>
  <si>
    <t>Ostali prihodi od nefinancijske imovine</t>
  </si>
  <si>
    <t>Prihodi od kamata na dane zajmove trgovačkim društvima i obrtnicima izvan javnog sektora</t>
  </si>
  <si>
    <t>Ostale upravne pristojbe i naknade</t>
  </si>
  <si>
    <t>Ostale pristojbe</t>
  </si>
  <si>
    <t>Komunalni doprinos</t>
  </si>
  <si>
    <t>Komunalna naknada</t>
  </si>
  <si>
    <t>Prihod od pruženih usluga</t>
  </si>
  <si>
    <t>Ostali prihod</t>
  </si>
  <si>
    <t>Stambeni objekti</t>
  </si>
  <si>
    <t>Prihod od prodaje proizvoda i usluga</t>
  </si>
  <si>
    <t>Naknade za prijevoz na posao i s posla</t>
  </si>
  <si>
    <t>Uredski materijal i ostali materijalni 
rashodi</t>
  </si>
  <si>
    <t>Službena, radna i zaštitina odjeća i obuća</t>
  </si>
  <si>
    <t>Naknade za rad predstavničkih i izvršnih tijela</t>
  </si>
  <si>
    <t>Subvencije trgovačkim društvima u javom sektoru</t>
  </si>
  <si>
    <t>Subvencije poljoprivrednicima i obrtnicima</t>
  </si>
  <si>
    <t>Prijenos proračunskim korisnicima iz nadležnog proračuna za financiranje redovne djelatnosti</t>
  </si>
  <si>
    <t>Kapitalne donacije neporfitnim organizacijama</t>
  </si>
  <si>
    <t>Kapitalne pomoći bankama i trgovačkim društvima u javnom sektrou</t>
  </si>
  <si>
    <t>Uređaji, strojevi i oprema za ostale
 namjene</t>
  </si>
  <si>
    <t>POLUGODIŠNJI IZVJEŠTAJ O IZVRŠENJU PRORAČUNA GRADA SINJA ZA 2022. GODINU</t>
  </si>
  <si>
    <t>Prihodi i primici, rashodi i izdaci Proračuna Grada Sinja za razdoblje I. - VI. 2022 godine (u daljnjem tekstu Proračuna) ostvareni su kako slijedi:</t>
  </si>
  <si>
    <t>Prihodi i rashodi, te primici i izdaci po ekonomskoj klasifikaciji, utvrđuju se u Računu prihoda i rashoda i Računu financiranja za 2022. godinu, ostvareni su kako slijedi:</t>
  </si>
  <si>
    <t>Ovaj Polugodišnji izvještaj o izvršenju Proračuna Grada Sinja za 2022. godinu objavit će se u Službenom glasniku Grada Sinja</t>
  </si>
  <si>
    <t>Sinj, 2022. godine</t>
  </si>
  <si>
    <t>Klasa: 400-06/22-01/7</t>
  </si>
  <si>
    <t>Ur.broj: 2181-08-03-22-2</t>
  </si>
  <si>
    <t>Plaće za prekovremeni rad</t>
  </si>
  <si>
    <t>Doprinosi za mirovinsko osiguranje</t>
  </si>
  <si>
    <t>Doprinosi za obvezno zdravstveno osiguranje</t>
  </si>
  <si>
    <t>Materijal i sirovine</t>
  </si>
  <si>
    <t>Usluge telefona, pošte i prijeovza</t>
  </si>
  <si>
    <t>Medicinsa i labaratorijska oprema</t>
  </si>
  <si>
    <t>Tekuće pomoći od izvanproračunskih korisnika</t>
  </si>
  <si>
    <t>Tekuće pomoći proračunskim korisnicima iz proračuna koji im nije nadležan</t>
  </si>
  <si>
    <t>Kapitalne pomoći proračunskim korisnicima</t>
  </si>
  <si>
    <t>Kamata na depozite po viđenju</t>
  </si>
  <si>
    <t>Ostali prihodi od financijske imovine</t>
  </si>
  <si>
    <t>Stručno usavršavanje zaposlenika</t>
  </si>
  <si>
    <t>Materija i dijelovi za tekuće i investicisjko održavanje</t>
  </si>
  <si>
    <t>Sitan inventar i auto gume</t>
  </si>
  <si>
    <t>Troškovi sudskih postupaka</t>
  </si>
  <si>
    <t>Oprema za održavanje i zaštitu</t>
  </si>
  <si>
    <t>Prijevozna sredstva u cestovnom prometu</t>
  </si>
  <si>
    <t>Uredski materijal i  ostali materijalni rashodi</t>
  </si>
  <si>
    <r>
      <t xml:space="preserve">
Rashodi i izdaci Proračuna u iznosu od 46.291.631,54 </t>
    </r>
    <r>
      <rPr>
        <sz val="11"/>
        <rFont val="Arial"/>
        <family val="2"/>
        <charset val="238"/>
      </rPr>
      <t>kn</t>
    </r>
    <r>
      <rPr>
        <sz val="11"/>
        <color theme="1"/>
        <rFont val="Arial"/>
        <family val="2"/>
        <charset val="238"/>
      </rPr>
      <t xml:space="preserve">  raspoređuju se po programskoj klasifikaciji po korisnicima i potanjim namjenama u Posebnom dijelu Proračuna kako slijedi:</t>
    </r>
  </si>
  <si>
    <t>Plaća za prekovremni rad</t>
  </si>
  <si>
    <t>Oprema za održavanej i zaštitu</t>
  </si>
  <si>
    <t>Prijevozno sredstvo</t>
  </si>
  <si>
    <t>Na temelju članka 88. Zakona o proračunu ("Narodne novine" br. 144/21) i članka 34. Statuta Grada Sinja ("Službeni glasnik Grada Sinja" br.  2/21) Gradsko vijeće Grada Sinja na sjednici održanoj 2022.g. donijelo je</t>
  </si>
  <si>
    <t>-prijedlog</t>
  </si>
  <si>
    <t>Izvršenje Proračuna I.- VI.2021.</t>
  </si>
  <si>
    <t>Izvršenje Proračuna
 I.- VI.2021.</t>
  </si>
  <si>
    <t>1.</t>
  </si>
  <si>
    <t>2.</t>
  </si>
  <si>
    <t>3.</t>
  </si>
  <si>
    <t>Indeks
3/2</t>
  </si>
  <si>
    <t>Indeks
3/1</t>
  </si>
  <si>
    <t>4.</t>
  </si>
  <si>
    <t>5.</t>
  </si>
  <si>
    <t>6.</t>
  </si>
  <si>
    <t>7.</t>
  </si>
  <si>
    <t>Indeks
5/4</t>
  </si>
  <si>
    <t>Indeks
5/3</t>
  </si>
  <si>
    <t>Porez i prirez na dohodak od samostalne djelatnosti</t>
  </si>
  <si>
    <t>Porez i prirez na dohodak od imovine i imovinskih prava</t>
  </si>
  <si>
    <t>Porez i prirez na dohodak od kapitala</t>
  </si>
  <si>
    <t>Povrat poreza i prireza na dohodak po godišnjoj prijavi</t>
  </si>
  <si>
    <t>Porez na korištenje dobara - porez na tvrtku</t>
  </si>
  <si>
    <t>Kapitalne pomoći temeljem prijenosa EU sredstava</t>
  </si>
  <si>
    <t>Naknade za koncesije</t>
  </si>
  <si>
    <t>Županijske, gradske i općinske pristojbe i naknade</t>
  </si>
  <si>
    <t>Ostvarenje od 
I. - VI 2021.G.</t>
  </si>
  <si>
    <t>Kapitalne pomoći unutar općeg proračuna</t>
  </si>
  <si>
    <t xml:space="preserve">Ceste </t>
  </si>
  <si>
    <t>Ostvarenje od 
I. - VI. 2021.G.</t>
  </si>
  <si>
    <t>Povrat zajmova danih tuzemnim obrtnicima</t>
  </si>
  <si>
    <t>REKAPITULACIJA</t>
  </si>
  <si>
    <t>PLAN 2022.G.</t>
  </si>
  <si>
    <t>IZVRŠENJE 
I. - VI. 2021.G.</t>
  </si>
  <si>
    <t>IZVRŠENJE 
I. VI. 2022.</t>
  </si>
  <si>
    <t>UKUPNI PRIHODI</t>
  </si>
  <si>
    <t>Višak / manjak prihoda iz 
prethodnih godina</t>
  </si>
  <si>
    <t>Primici od financijske imovine</t>
  </si>
  <si>
    <t>UKUPNO RASPOLOŽIVA
SREDSTVA</t>
  </si>
  <si>
    <t>UKUPNI RASHODI</t>
  </si>
  <si>
    <t>Izdaci za financijsku imovinu
 i otplate zajma</t>
  </si>
  <si>
    <t>UKUPNO RASPOREĐENA
SREDSTVA</t>
  </si>
  <si>
    <t>Višak / manjak + raspoloživa 
sredstva iz prethodnih godina
 + neto financiranje</t>
  </si>
  <si>
    <t>Predsjednik Gradskog vijeća:</t>
  </si>
  <si>
    <t>Petar Župić</t>
  </si>
  <si>
    <t>Ostvarenje 
I. - VI.2021.g.</t>
  </si>
  <si>
    <t>Izvršenje od 
I. - VI.g.</t>
  </si>
  <si>
    <t>Indeks 
5/3</t>
  </si>
  <si>
    <t>Izvršenje od 
I. - 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</si>
</sst>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"/>
    <numFmt numFmtId="165" formatCode="#,##0.00_ ;\-#,##0.00\ "/>
    <numFmt numFmtId="166" formatCode="#,##0.00\ _k_n"/>
    <numFmt numFmtId="167" formatCode="#,##0.00;[Red]#,##0.00"/>
    <numFmt numFmtId="168" formatCode="_-* #,##0.00\ _k_n_-;\-* #,##0.00\ _k_n_-;_-* &quot;-&quot;??\ _k_n_-;_-@_-"/>
  </numFmts>
  <fonts count="6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</font>
    <font>
      <b/>
      <sz val="13"/>
      <name val="Arial"/>
      <family val="2"/>
      <charset val="238"/>
    </font>
    <font>
      <b/>
      <sz val="12"/>
      <name val="Arial"/>
      <family val="2"/>
    </font>
    <font>
      <b/>
      <sz val="10"/>
      <name val="Arial"/>
      <family val="2"/>
      <charset val="238"/>
    </font>
    <font>
      <b/>
      <sz val="11"/>
      <name val="Arial"/>
      <family val="2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Arial"/>
      <family val="2"/>
      <charset val="238"/>
    </font>
    <font>
      <b/>
      <sz val="13"/>
      <name val="Arial"/>
      <family val="2"/>
    </font>
    <font>
      <sz val="9"/>
      <name val="Arial"/>
      <family val="2"/>
      <charset val="238"/>
    </font>
    <font>
      <b/>
      <sz val="8"/>
      <name val="Arial"/>
      <family val="2"/>
    </font>
    <font>
      <sz val="11"/>
      <name val="Calibri"/>
      <family val="2"/>
      <charset val="238"/>
      <scheme val="minor"/>
    </font>
    <font>
      <sz val="12"/>
      <name val="MS Serif"/>
      <family val="1"/>
    </font>
    <font>
      <sz val="12"/>
      <name val="Arial"/>
      <family val="2"/>
    </font>
    <font>
      <sz val="1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name val="Arial"/>
      <family val="2"/>
    </font>
    <font>
      <b/>
      <i/>
      <sz val="11"/>
      <name val="Arial"/>
      <family val="2"/>
      <charset val="238"/>
    </font>
    <font>
      <b/>
      <sz val="12"/>
      <color theme="1"/>
      <name val="Arial"/>
      <family val="2"/>
    </font>
    <font>
      <sz val="13"/>
      <color theme="1"/>
      <name val="Arial"/>
      <family val="2"/>
      <charset val="238"/>
    </font>
    <font>
      <sz val="13"/>
      <name val="Arial"/>
      <family val="2"/>
      <charset val="238"/>
    </font>
    <font>
      <b/>
      <i/>
      <sz val="13"/>
      <name val="Arial"/>
      <family val="2"/>
      <charset val="238"/>
    </font>
    <font>
      <b/>
      <sz val="10"/>
      <color theme="1"/>
      <name val="Arial"/>
      <family val="2"/>
    </font>
    <font>
      <b/>
      <i/>
      <sz val="12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14"/>
      <name val="Arial"/>
      <family val="2"/>
      <charset val="238"/>
    </font>
    <font>
      <b/>
      <sz val="16"/>
      <name val="Albertus Medium"/>
      <family val="2"/>
    </font>
    <font>
      <b/>
      <sz val="10"/>
      <color theme="1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</font>
    <font>
      <sz val="10"/>
      <color rgb="FF0070C0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10"/>
      <color rgb="FF0070C0"/>
      <name val="Arial"/>
      <family val="2"/>
    </font>
    <font>
      <sz val="11"/>
      <color rgb="FF0070C0"/>
      <name val="Calibri"/>
      <family val="2"/>
      <charset val="238"/>
      <scheme val="minor"/>
    </font>
    <font>
      <strike/>
      <sz val="10"/>
      <color theme="1"/>
      <name val="Arial"/>
      <family val="2"/>
      <charset val="238"/>
    </font>
    <font>
      <b/>
      <sz val="10"/>
      <color theme="5" tint="-0.249977111117893"/>
      <name val="Arial"/>
      <family val="2"/>
      <charset val="238"/>
    </font>
    <font>
      <b/>
      <sz val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3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lightGray">
        <bgColor rgb="FF00B050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D9D9D9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65" fillId="0" borderId="0" applyFont="0" applyFill="0" applyBorder="0" applyAlignment="0" applyProtection="0"/>
  </cellStyleXfs>
  <cellXfs count="994">
    <xf numFmtId="0" fontId="0" fillId="0" borderId="0" xfId="0"/>
    <xf numFmtId="0" fontId="3" fillId="0" borderId="5" xfId="1" applyFont="1" applyBorder="1" applyAlignment="1">
      <alignment horizontal="center"/>
    </xf>
    <xf numFmtId="0" fontId="2" fillId="0" borderId="5" xfId="1" applyBorder="1" applyAlignment="1">
      <alignment horizontal="center"/>
    </xf>
    <xf numFmtId="0" fontId="0" fillId="0" borderId="5" xfId="0" applyBorder="1"/>
    <xf numFmtId="0" fontId="6" fillId="0" borderId="5" xfId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8" fillId="0" borderId="5" xfId="0" applyFont="1" applyBorder="1" applyAlignment="1">
      <alignment wrapText="1"/>
    </xf>
    <xf numFmtId="0" fontId="8" fillId="0" borderId="5" xfId="0" applyFont="1" applyBorder="1" applyAlignment="1">
      <alignment horizontal="center" wrapText="1"/>
    </xf>
    <xf numFmtId="4" fontId="3" fillId="0" borderId="5" xfId="0" applyNumberFormat="1" applyFont="1" applyBorder="1"/>
    <xf numFmtId="4" fontId="8" fillId="0" borderId="5" xfId="0" applyNumberFormat="1" applyFont="1" applyBorder="1"/>
    <xf numFmtId="4" fontId="8" fillId="0" borderId="5" xfId="0" applyNumberFormat="1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2" fillId="0" borderId="5" xfId="0" applyFont="1" applyBorder="1" applyAlignment="1">
      <alignment wrapText="1"/>
    </xf>
    <xf numFmtId="4" fontId="2" fillId="0" borderId="5" xfId="0" applyNumberFormat="1" applyFont="1" applyFill="1" applyBorder="1" applyAlignment="1">
      <alignment wrapText="1"/>
    </xf>
    <xf numFmtId="49" fontId="2" fillId="0" borderId="5" xfId="0" applyNumberFormat="1" applyFont="1" applyBorder="1" applyAlignment="1">
      <alignment horizontal="left" wrapText="1"/>
    </xf>
    <xf numFmtId="4" fontId="2" fillId="0" borderId="5" xfId="0" applyNumberFormat="1" applyFont="1" applyBorder="1" applyAlignment="1">
      <alignment wrapText="1"/>
    </xf>
    <xf numFmtId="0" fontId="2" fillId="0" borderId="5" xfId="0" applyFont="1" applyFill="1" applyBorder="1" applyAlignment="1">
      <alignment wrapText="1"/>
    </xf>
    <xf numFmtId="0" fontId="8" fillId="0" borderId="5" xfId="0" applyFont="1" applyFill="1" applyBorder="1" applyAlignment="1">
      <alignment wrapText="1"/>
    </xf>
    <xf numFmtId="0" fontId="8" fillId="0" borderId="5" xfId="0" applyNumberFormat="1" applyFont="1" applyBorder="1" applyAlignment="1">
      <alignment horizontal="center" wrapText="1"/>
    </xf>
    <xf numFmtId="0" fontId="14" fillId="0" borderId="2" xfId="0" applyFont="1" applyBorder="1"/>
    <xf numFmtId="0" fontId="0" fillId="0" borderId="3" xfId="0" applyBorder="1" applyAlignment="1">
      <alignment horizontal="center"/>
    </xf>
    <xf numFmtId="0" fontId="0" fillId="0" borderId="2" xfId="0" applyBorder="1"/>
    <xf numFmtId="4" fontId="0" fillId="0" borderId="2" xfId="0" applyNumberFormat="1" applyBorder="1"/>
    <xf numFmtId="0" fontId="22" fillId="0" borderId="2" xfId="0" applyFont="1" applyBorder="1"/>
    <xf numFmtId="4" fontId="0" fillId="0" borderId="5" xfId="0" applyNumberFormat="1" applyBorder="1"/>
    <xf numFmtId="4" fontId="9" fillId="0" borderId="5" xfId="0" applyNumberFormat="1" applyFont="1" applyBorder="1"/>
    <xf numFmtId="0" fontId="22" fillId="0" borderId="5" xfId="0" applyFont="1" applyBorder="1"/>
    <xf numFmtId="0" fontId="0" fillId="0" borderId="5" xfId="0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4" fontId="5" fillId="0" borderId="5" xfId="0" applyNumberFormat="1" applyFont="1" applyBorder="1"/>
    <xf numFmtId="4" fontId="13" fillId="0" borderId="5" xfId="0" applyNumberFormat="1" applyFont="1" applyBorder="1"/>
    <xf numFmtId="0" fontId="0" fillId="0" borderId="5" xfId="0" applyBorder="1" applyAlignment="1">
      <alignment wrapText="1"/>
    </xf>
    <xf numFmtId="49" fontId="22" fillId="0" borderId="5" xfId="0" applyNumberFormat="1" applyFont="1" applyBorder="1" applyAlignment="1">
      <alignment horizontal="center"/>
    </xf>
    <xf numFmtId="49" fontId="22" fillId="0" borderId="5" xfId="0" applyNumberFormat="1" applyFont="1" applyBorder="1" applyAlignment="1">
      <alignment horizontal="left"/>
    </xf>
    <xf numFmtId="4" fontId="0" fillId="0" borderId="5" xfId="0" applyNumberFormat="1" applyBorder="1" applyAlignment="1">
      <alignment wrapText="1"/>
    </xf>
    <xf numFmtId="0" fontId="5" fillId="0" borderId="5" xfId="0" applyFont="1" applyBorder="1" applyAlignment="1">
      <alignment wrapText="1"/>
    </xf>
    <xf numFmtId="0" fontId="13" fillId="0" borderId="5" xfId="0" applyFont="1" applyBorder="1" applyAlignment="1">
      <alignment horizontal="center"/>
    </xf>
    <xf numFmtId="0" fontId="13" fillId="0" borderId="5" xfId="0" applyFont="1" applyBorder="1" applyAlignment="1">
      <alignment wrapText="1"/>
    </xf>
    <xf numFmtId="49" fontId="22" fillId="0" borderId="2" xfId="0" applyNumberFormat="1" applyFont="1" applyBorder="1" applyAlignment="1">
      <alignment horizontal="center"/>
    </xf>
    <xf numFmtId="0" fontId="13" fillId="0" borderId="5" xfId="0" applyFont="1" applyBorder="1" applyAlignment="1">
      <alignment horizontal="left" wrapText="1"/>
    </xf>
    <xf numFmtId="0" fontId="14" fillId="0" borderId="5" xfId="0" applyFont="1" applyBorder="1"/>
    <xf numFmtId="4" fontId="5" fillId="0" borderId="9" xfId="0" applyNumberFormat="1" applyFont="1" applyBorder="1"/>
    <xf numFmtId="0" fontId="2" fillId="0" borderId="5" xfId="0" applyFont="1" applyBorder="1" applyAlignment="1">
      <alignment horizontal="left" wrapText="1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4" fontId="5" fillId="0" borderId="5" xfId="0" applyNumberFormat="1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49" fontId="13" fillId="0" borderId="5" xfId="0" applyNumberFormat="1" applyFont="1" applyBorder="1" applyAlignment="1">
      <alignment horizontal="left"/>
    </xf>
    <xf numFmtId="0" fontId="13" fillId="0" borderId="5" xfId="0" applyFont="1" applyBorder="1"/>
    <xf numFmtId="49" fontId="13" fillId="0" borderId="5" xfId="0" applyNumberFormat="1" applyFont="1" applyBorder="1" applyAlignment="1">
      <alignment horizontal="left" wrapText="1"/>
    </xf>
    <xf numFmtId="0" fontId="13" fillId="0" borderId="5" xfId="0" applyFont="1" applyBorder="1" applyAlignment="1">
      <alignment horizontal="center" wrapText="1"/>
    </xf>
    <xf numFmtId="4" fontId="13" fillId="0" borderId="5" xfId="0" applyNumberFormat="1" applyFont="1" applyBorder="1" applyAlignment="1">
      <alignment wrapText="1"/>
    </xf>
    <xf numFmtId="49" fontId="13" fillId="0" borderId="5" xfId="0" applyNumberFormat="1" applyFont="1" applyFill="1" applyBorder="1" applyAlignment="1">
      <alignment horizontal="left"/>
    </xf>
    <xf numFmtId="0" fontId="25" fillId="0" borderId="5" xfId="0" applyFont="1" applyFill="1" applyBorder="1" applyAlignment="1">
      <alignment horizontal="center"/>
    </xf>
    <xf numFmtId="0" fontId="26" fillId="0" borderId="5" xfId="0" applyFont="1" applyFill="1" applyBorder="1"/>
    <xf numFmtId="0" fontId="5" fillId="0" borderId="5" xfId="0" applyFont="1" applyFill="1" applyBorder="1" applyAlignment="1">
      <alignment horizontal="center"/>
    </xf>
    <xf numFmtId="4" fontId="5" fillId="0" borderId="5" xfId="0" applyNumberFormat="1" applyFont="1" applyFill="1" applyBorder="1" applyAlignment="1">
      <alignment wrapText="1"/>
    </xf>
    <xf numFmtId="0" fontId="5" fillId="2" borderId="5" xfId="0" applyFont="1" applyFill="1" applyBorder="1" applyAlignment="1">
      <alignment horizontal="center"/>
    </xf>
    <xf numFmtId="4" fontId="8" fillId="0" borderId="5" xfId="0" applyNumberFormat="1" applyFont="1" applyFill="1" applyBorder="1" applyAlignment="1">
      <alignment wrapText="1"/>
    </xf>
    <xf numFmtId="4" fontId="11" fillId="0" borderId="5" xfId="0" applyNumberFormat="1" applyFont="1" applyBorder="1"/>
    <xf numFmtId="4" fontId="19" fillId="0" borderId="5" xfId="0" applyNumberFormat="1" applyFont="1" applyBorder="1"/>
    <xf numFmtId="0" fontId="5" fillId="0" borderId="5" xfId="0" applyFont="1" applyBorder="1" applyAlignment="1">
      <alignment horizontal="left" wrapText="1"/>
    </xf>
    <xf numFmtId="4" fontId="12" fillId="0" borderId="5" xfId="0" applyNumberFormat="1" applyFont="1" applyBorder="1"/>
    <xf numFmtId="0" fontId="8" fillId="0" borderId="5" xfId="0" applyFont="1" applyFill="1" applyBorder="1"/>
    <xf numFmtId="0" fontId="13" fillId="0" borderId="5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wrapText="1"/>
    </xf>
    <xf numFmtId="0" fontId="5" fillId="0" borderId="5" xfId="0" applyFont="1" applyFill="1" applyBorder="1" applyAlignment="1">
      <alignment wrapText="1"/>
    </xf>
    <xf numFmtId="4" fontId="5" fillId="0" borderId="5" xfId="0" applyNumberFormat="1" applyFont="1" applyFill="1" applyBorder="1"/>
    <xf numFmtId="0" fontId="8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center" wrapText="1"/>
    </xf>
    <xf numFmtId="4" fontId="1" fillId="0" borderId="5" xfId="0" applyNumberFormat="1" applyFont="1" applyBorder="1" applyAlignment="1">
      <alignment wrapText="1"/>
    </xf>
    <xf numFmtId="0" fontId="12" fillId="0" borderId="5" xfId="0" applyFont="1" applyBorder="1" applyAlignment="1">
      <alignment horizontal="center" wrapText="1"/>
    </xf>
    <xf numFmtId="4" fontId="12" fillId="0" borderId="5" xfId="0" applyNumberFormat="1" applyFont="1" applyBorder="1" applyAlignment="1">
      <alignment wrapText="1"/>
    </xf>
    <xf numFmtId="0" fontId="11" fillId="0" borderId="5" xfId="0" applyFont="1" applyBorder="1" applyAlignment="1">
      <alignment horizontal="center" wrapText="1"/>
    </xf>
    <xf numFmtId="4" fontId="11" fillId="0" borderId="5" xfId="0" applyNumberFormat="1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4" fontId="6" fillId="0" borderId="5" xfId="1" applyNumberFormat="1" applyFont="1" applyBorder="1" applyAlignment="1">
      <alignment horizontal="right"/>
    </xf>
    <xf numFmtId="4" fontId="2" fillId="0" borderId="5" xfId="1" applyNumberFormat="1" applyBorder="1" applyAlignment="1">
      <alignment horizontal="right"/>
    </xf>
    <xf numFmtId="0" fontId="8" fillId="2" borderId="5" xfId="1" applyFont="1" applyFill="1" applyBorder="1" applyAlignment="1">
      <alignment horizontal="center"/>
    </xf>
    <xf numFmtId="4" fontId="8" fillId="2" borderId="5" xfId="1" applyNumberFormat="1" applyFont="1" applyFill="1" applyBorder="1" applyAlignment="1">
      <alignment horizontal="right" wrapText="1"/>
    </xf>
    <xf numFmtId="4" fontId="6" fillId="0" borderId="5" xfId="1" applyNumberFormat="1" applyFont="1" applyFill="1" applyBorder="1" applyAlignment="1">
      <alignment horizontal="right" wrapText="1"/>
    </xf>
    <xf numFmtId="4" fontId="7" fillId="0" borderId="5" xfId="0" applyNumberFormat="1" applyFont="1" applyBorder="1" applyAlignment="1">
      <alignment wrapText="1"/>
    </xf>
    <xf numFmtId="0" fontId="6" fillId="0" borderId="5" xfId="0" applyFont="1" applyBorder="1" applyAlignment="1">
      <alignment horizontal="center"/>
    </xf>
    <xf numFmtId="4" fontId="15" fillId="0" borderId="5" xfId="0" applyNumberFormat="1" applyFont="1" applyBorder="1"/>
    <xf numFmtId="0" fontId="6" fillId="2" borderId="5" xfId="0" applyFont="1" applyFill="1" applyBorder="1" applyAlignment="1">
      <alignment horizontal="center"/>
    </xf>
    <xf numFmtId="4" fontId="6" fillId="2" borderId="5" xfId="0" applyNumberFormat="1" applyFont="1" applyFill="1" applyBorder="1"/>
    <xf numFmtId="0" fontId="2" fillId="0" borderId="5" xfId="0" applyFont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21" fillId="0" borderId="5" xfId="0" applyFont="1" applyFill="1" applyBorder="1" applyAlignment="1">
      <alignment wrapText="1"/>
    </xf>
    <xf numFmtId="4" fontId="21" fillId="0" borderId="5" xfId="0" applyNumberFormat="1" applyFont="1" applyFill="1" applyBorder="1" applyAlignment="1">
      <alignment horizontal="right"/>
    </xf>
    <xf numFmtId="0" fontId="19" fillId="0" borderId="0" xfId="0" applyFont="1"/>
    <xf numFmtId="0" fontId="0" fillId="0" borderId="7" xfId="0" applyBorder="1"/>
    <xf numFmtId="4" fontId="0" fillId="0" borderId="7" xfId="0" applyNumberFormat="1" applyBorder="1"/>
    <xf numFmtId="4" fontId="13" fillId="0" borderId="2" xfId="0" applyNumberFormat="1" applyFont="1" applyBorder="1"/>
    <xf numFmtId="0" fontId="5" fillId="0" borderId="4" xfId="0" applyFont="1" applyBorder="1" applyAlignment="1">
      <alignment horizontal="center" wrapText="1"/>
    </xf>
    <xf numFmtId="0" fontId="29" fillId="0" borderId="5" xfId="0" applyFont="1" applyBorder="1" applyAlignment="1">
      <alignment wrapText="1"/>
    </xf>
    <xf numFmtId="4" fontId="26" fillId="0" borderId="5" xfId="0" applyNumberFormat="1" applyFont="1" applyBorder="1"/>
    <xf numFmtId="49" fontId="0" fillId="0" borderId="5" xfId="0" applyNumberFormat="1" applyBorder="1" applyAlignment="1">
      <alignment horizontal="center" wrapText="1"/>
    </xf>
    <xf numFmtId="0" fontId="20" fillId="0" borderId="5" xfId="0" applyFont="1" applyBorder="1" applyAlignment="1">
      <alignment horizontal="center" wrapText="1"/>
    </xf>
    <xf numFmtId="4" fontId="2" fillId="0" borderId="5" xfId="0" applyNumberFormat="1" applyFont="1" applyBorder="1" applyAlignment="1">
      <alignment horizontal="right" wrapText="1"/>
    </xf>
    <xf numFmtId="0" fontId="0" fillId="2" borderId="0" xfId="0" applyFill="1"/>
    <xf numFmtId="0" fontId="2" fillId="0" borderId="5" xfId="0" applyNumberFormat="1" applyFont="1" applyFill="1" applyBorder="1" applyAlignment="1">
      <alignment horizontal="center" wrapText="1"/>
    </xf>
    <xf numFmtId="4" fontId="17" fillId="0" borderId="5" xfId="0" applyNumberFormat="1" applyFont="1" applyFill="1" applyBorder="1" applyAlignment="1">
      <alignment wrapText="1"/>
    </xf>
    <xf numFmtId="0" fontId="8" fillId="0" borderId="5" xfId="0" applyNumberFormat="1" applyFont="1" applyFill="1" applyBorder="1" applyAlignment="1">
      <alignment horizontal="center" wrapText="1"/>
    </xf>
    <xf numFmtId="49" fontId="2" fillId="0" borderId="5" xfId="0" applyNumberFormat="1" applyFont="1" applyFill="1" applyBorder="1" applyAlignment="1">
      <alignment horizontal="left" wrapText="1"/>
    </xf>
    <xf numFmtId="49" fontId="8" fillId="0" borderId="5" xfId="0" applyNumberFormat="1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1" fillId="0" borderId="5" xfId="0" applyNumberFormat="1" applyFont="1" applyBorder="1" applyAlignment="1">
      <alignment horizontal="center" wrapText="1"/>
    </xf>
    <xf numFmtId="0" fontId="12" fillId="0" borderId="5" xfId="0" applyNumberFormat="1" applyFont="1" applyBorder="1" applyAlignment="1">
      <alignment horizontal="center" wrapText="1"/>
    </xf>
    <xf numFmtId="0" fontId="12" fillId="0" borderId="5" xfId="0" applyFont="1" applyBorder="1" applyAlignment="1">
      <alignment wrapText="1"/>
    </xf>
    <xf numFmtId="0" fontId="8" fillId="4" borderId="5" xfId="0" applyFont="1" applyFill="1" applyBorder="1" applyAlignment="1">
      <alignment horizontal="center" wrapText="1"/>
    </xf>
    <xf numFmtId="0" fontId="12" fillId="4" borderId="5" xfId="0" applyFont="1" applyFill="1" applyBorder="1"/>
    <xf numFmtId="0" fontId="8" fillId="0" borderId="5" xfId="1" applyFont="1" applyFill="1" applyBorder="1" applyAlignment="1">
      <alignment horizontal="center"/>
    </xf>
    <xf numFmtId="4" fontId="8" fillId="0" borderId="5" xfId="1" applyNumberFormat="1" applyFont="1" applyFill="1" applyBorder="1" applyAlignment="1">
      <alignment horizontal="right" wrapText="1"/>
    </xf>
    <xf numFmtId="0" fontId="0" fillId="0" borderId="0" xfId="0" applyFill="1"/>
    <xf numFmtId="4" fontId="8" fillId="0" borderId="5" xfId="1" applyNumberFormat="1" applyFont="1" applyFill="1" applyBorder="1" applyAlignment="1">
      <alignment horizontal="right"/>
    </xf>
    <xf numFmtId="0" fontId="5" fillId="0" borderId="5" xfId="1" applyFont="1" applyFill="1" applyBorder="1" applyAlignment="1">
      <alignment horizontal="center" wrapText="1"/>
    </xf>
    <xf numFmtId="4" fontId="5" fillId="0" borderId="5" xfId="1" applyNumberFormat="1" applyFont="1" applyFill="1" applyBorder="1" applyAlignment="1">
      <alignment horizontal="right" wrapText="1"/>
    </xf>
    <xf numFmtId="0" fontId="5" fillId="0" borderId="5" xfId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right"/>
    </xf>
    <xf numFmtId="0" fontId="8" fillId="0" borderId="5" xfId="1" applyFont="1" applyFill="1" applyBorder="1" applyAlignment="1">
      <alignment horizontal="center" wrapText="1"/>
    </xf>
    <xf numFmtId="0" fontId="12" fillId="0" borderId="5" xfId="0" applyFont="1" applyBorder="1" applyAlignment="1">
      <alignment horizontal="center"/>
    </xf>
    <xf numFmtId="0" fontId="12" fillId="0" borderId="5" xfId="0" applyFont="1" applyBorder="1"/>
    <xf numFmtId="0" fontId="11" fillId="0" borderId="5" xfId="0" applyFont="1" applyBorder="1" applyAlignment="1">
      <alignment horizontal="center"/>
    </xf>
    <xf numFmtId="0" fontId="11" fillId="0" borderId="5" xfId="0" applyFont="1" applyBorder="1"/>
    <xf numFmtId="0" fontId="8" fillId="4" borderId="5" xfId="0" applyNumberFormat="1" applyFont="1" applyFill="1" applyBorder="1" applyAlignment="1">
      <alignment horizontal="center" wrapText="1"/>
    </xf>
    <xf numFmtId="4" fontId="0" fillId="0" borderId="0" xfId="0" applyNumberFormat="1"/>
    <xf numFmtId="0" fontId="6" fillId="6" borderId="5" xfId="0" applyFont="1" applyFill="1" applyBorder="1" applyAlignment="1">
      <alignment shrinkToFit="1"/>
    </xf>
    <xf numFmtId="49" fontId="6" fillId="6" borderId="4" xfId="0" applyNumberFormat="1" applyFont="1" applyFill="1" applyBorder="1" applyAlignment="1">
      <alignment horizontal="center" wrapText="1"/>
    </xf>
    <xf numFmtId="0" fontId="6" fillId="6" borderId="5" xfId="0" applyFont="1" applyFill="1" applyBorder="1" applyAlignment="1">
      <alignment wrapText="1"/>
    </xf>
    <xf numFmtId="4" fontId="3" fillId="6" borderId="5" xfId="0" applyNumberFormat="1" applyFont="1" applyFill="1" applyBorder="1"/>
    <xf numFmtId="4" fontId="27" fillId="0" borderId="5" xfId="0" applyNumberFormat="1" applyFont="1" applyBorder="1"/>
    <xf numFmtId="0" fontId="27" fillId="0" borderId="5" xfId="0" applyFont="1" applyBorder="1"/>
    <xf numFmtId="4" fontId="2" fillId="0" borderId="5" xfId="0" applyNumberFormat="1" applyFont="1" applyBorder="1"/>
    <xf numFmtId="4" fontId="8" fillId="0" borderId="5" xfId="0" applyNumberFormat="1" applyFont="1" applyFill="1" applyBorder="1"/>
    <xf numFmtId="0" fontId="8" fillId="0" borderId="5" xfId="0" applyFont="1" applyFill="1" applyBorder="1" applyAlignment="1">
      <alignment horizontal="center"/>
    </xf>
    <xf numFmtId="4" fontId="6" fillId="3" borderId="5" xfId="0" applyNumberFormat="1" applyFont="1" applyFill="1" applyBorder="1"/>
    <xf numFmtId="0" fontId="32" fillId="3" borderId="5" xfId="0" applyFont="1" applyFill="1" applyBorder="1" applyAlignment="1">
      <alignment wrapText="1"/>
    </xf>
    <xf numFmtId="0" fontId="33" fillId="3" borderId="4" xfId="0" applyFont="1" applyFill="1" applyBorder="1" applyAlignment="1">
      <alignment horizontal="center" wrapText="1"/>
    </xf>
    <xf numFmtId="0" fontId="34" fillId="3" borderId="5" xfId="0" applyFont="1" applyFill="1" applyBorder="1" applyAlignment="1">
      <alignment wrapText="1"/>
    </xf>
    <xf numFmtId="0" fontId="8" fillId="0" borderId="4" xfId="0" applyFont="1" applyBorder="1" applyAlignment="1">
      <alignment horizontal="center" wrapText="1"/>
    </xf>
    <xf numFmtId="49" fontId="11" fillId="0" borderId="5" xfId="0" applyNumberFormat="1" applyFont="1" applyBorder="1" applyAlignment="1">
      <alignment horizontal="left" wrapText="1"/>
    </xf>
    <xf numFmtId="0" fontId="11" fillId="0" borderId="4" xfId="0" applyFont="1" applyBorder="1" applyAlignment="1">
      <alignment horizontal="center" wrapText="1"/>
    </xf>
    <xf numFmtId="0" fontId="11" fillId="0" borderId="5" xfId="0" applyFont="1" applyFill="1" applyBorder="1" applyAlignment="1">
      <alignment wrapText="1"/>
    </xf>
    <xf numFmtId="49" fontId="11" fillId="0" borderId="5" xfId="0" applyNumberFormat="1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49" fontId="8" fillId="4" borderId="5" xfId="0" applyNumberFormat="1" applyFont="1" applyFill="1" applyBorder="1" applyAlignment="1">
      <alignment horizontal="left" wrapText="1"/>
    </xf>
    <xf numFmtId="0" fontId="12" fillId="4" borderId="5" xfId="0" applyFont="1" applyFill="1" applyBorder="1" applyAlignment="1">
      <alignment wrapText="1"/>
    </xf>
    <xf numFmtId="4" fontId="12" fillId="4" borderId="5" xfId="0" applyNumberFormat="1" applyFont="1" applyFill="1" applyBorder="1" applyAlignment="1">
      <alignment wrapText="1"/>
    </xf>
    <xf numFmtId="4" fontId="8" fillId="4" borderId="5" xfId="0" applyNumberFormat="1" applyFont="1" applyFill="1" applyBorder="1" applyAlignment="1">
      <alignment horizontal="right" wrapText="1"/>
    </xf>
    <xf numFmtId="4" fontId="12" fillId="4" borderId="5" xfId="0" applyNumberFormat="1" applyFont="1" applyFill="1" applyBorder="1"/>
    <xf numFmtId="0" fontId="2" fillId="0" borderId="5" xfId="0" applyNumberFormat="1" applyFont="1" applyBorder="1" applyAlignment="1">
      <alignment horizontal="center" wrapText="1"/>
    </xf>
    <xf numFmtId="4" fontId="2" fillId="0" borderId="5" xfId="0" applyNumberFormat="1" applyFont="1" applyFill="1" applyBorder="1"/>
    <xf numFmtId="0" fontId="11" fillId="0" borderId="5" xfId="0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 wrapText="1"/>
    </xf>
    <xf numFmtId="0" fontId="5" fillId="4" borderId="5" xfId="0" applyFont="1" applyFill="1" applyBorder="1" applyAlignment="1">
      <alignment wrapText="1"/>
    </xf>
    <xf numFmtId="4" fontId="5" fillId="4" borderId="5" xfId="0" applyNumberFormat="1" applyFont="1" applyFill="1" applyBorder="1"/>
    <xf numFmtId="0" fontId="27" fillId="0" borderId="5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5" fillId="2" borderId="5" xfId="0" applyFont="1" applyFill="1" applyBorder="1" applyAlignment="1">
      <alignment wrapText="1"/>
    </xf>
    <xf numFmtId="0" fontId="8" fillId="4" borderId="2" xfId="0" applyFont="1" applyFill="1" applyBorder="1" applyAlignment="1">
      <alignment horizontal="left" wrapText="1"/>
    </xf>
    <xf numFmtId="0" fontId="8" fillId="4" borderId="5" xfId="0" applyFont="1" applyFill="1" applyBorder="1" applyAlignment="1">
      <alignment wrapText="1"/>
    </xf>
    <xf numFmtId="4" fontId="8" fillId="4" borderId="5" xfId="0" applyNumberFormat="1" applyFont="1" applyFill="1" applyBorder="1" applyAlignment="1">
      <alignment wrapText="1"/>
    </xf>
    <xf numFmtId="0" fontId="8" fillId="0" borderId="2" xfId="0" applyFont="1" applyBorder="1" applyAlignment="1">
      <alignment horizontal="left" wrapText="1"/>
    </xf>
    <xf numFmtId="0" fontId="12" fillId="0" borderId="5" xfId="0" applyFont="1" applyFill="1" applyBorder="1" applyAlignment="1">
      <alignment horizontal="left" wrapText="1"/>
    </xf>
    <xf numFmtId="0" fontId="12" fillId="0" borderId="5" xfId="0" applyNumberFormat="1" applyFont="1" applyFill="1" applyBorder="1" applyAlignment="1">
      <alignment horizontal="center" wrapText="1"/>
    </xf>
    <xf numFmtId="0" fontId="12" fillId="0" borderId="5" xfId="0" applyFont="1" applyFill="1" applyBorder="1" applyAlignment="1">
      <alignment wrapText="1"/>
    </xf>
    <xf numFmtId="4" fontId="12" fillId="0" borderId="5" xfId="0" applyNumberFormat="1" applyFont="1" applyFill="1" applyBorder="1"/>
    <xf numFmtId="0" fontId="11" fillId="0" borderId="5" xfId="0" applyNumberFormat="1" applyFont="1" applyFill="1" applyBorder="1" applyAlignment="1">
      <alignment horizontal="center" wrapText="1"/>
    </xf>
    <xf numFmtId="4" fontId="11" fillId="0" borderId="5" xfId="0" applyNumberFormat="1" applyFont="1" applyFill="1" applyBorder="1"/>
    <xf numFmtId="0" fontId="11" fillId="0" borderId="5" xfId="0" applyFont="1" applyBorder="1" applyAlignment="1">
      <alignment horizontal="left"/>
    </xf>
    <xf numFmtId="0" fontId="19" fillId="0" borderId="0" xfId="0" applyFont="1" applyAlignment="1">
      <alignment horizontal="right"/>
    </xf>
    <xf numFmtId="0" fontId="12" fillId="4" borderId="5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left" wrapText="1"/>
    </xf>
    <xf numFmtId="0" fontId="12" fillId="4" borderId="5" xfId="0" applyNumberFormat="1" applyFont="1" applyFill="1" applyBorder="1" applyAlignment="1">
      <alignment horizontal="center" wrapText="1"/>
    </xf>
    <xf numFmtId="4" fontId="8" fillId="4" borderId="5" xfId="0" applyNumberFormat="1" applyFont="1" applyFill="1" applyBorder="1" applyAlignment="1">
      <alignment horizontal="right"/>
    </xf>
    <xf numFmtId="0" fontId="5" fillId="4" borderId="5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center"/>
    </xf>
    <xf numFmtId="4" fontId="8" fillId="4" borderId="5" xfId="0" applyNumberFormat="1" applyFont="1" applyFill="1" applyBorder="1"/>
    <xf numFmtId="0" fontId="35" fillId="4" borderId="5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left"/>
    </xf>
    <xf numFmtId="0" fontId="8" fillId="4" borderId="5" xfId="0" applyFont="1" applyFill="1" applyBorder="1" applyAlignment="1">
      <alignment horizontal="center"/>
    </xf>
    <xf numFmtId="49" fontId="5" fillId="4" borderId="5" xfId="0" applyNumberFormat="1" applyFont="1" applyFill="1" applyBorder="1" applyAlignment="1">
      <alignment horizontal="left"/>
    </xf>
    <xf numFmtId="0" fontId="8" fillId="4" borderId="5" xfId="0" applyNumberFormat="1" applyFont="1" applyFill="1" applyBorder="1" applyAlignment="1">
      <alignment horizontal="center"/>
    </xf>
    <xf numFmtId="0" fontId="8" fillId="4" borderId="5" xfId="0" applyFont="1" applyFill="1" applyBorder="1"/>
    <xf numFmtId="49" fontId="8" fillId="4" borderId="5" xfId="0" applyNumberFormat="1" applyFont="1" applyFill="1" applyBorder="1" applyAlignment="1">
      <alignment horizontal="left"/>
    </xf>
    <xf numFmtId="0" fontId="5" fillId="4" borderId="5" xfId="0" applyFont="1" applyFill="1" applyBorder="1" applyAlignment="1">
      <alignment horizontal="center" wrapText="1"/>
    </xf>
    <xf numFmtId="4" fontId="5" fillId="4" borderId="5" xfId="0" applyNumberFormat="1" applyFont="1" applyFill="1" applyBorder="1" applyAlignment="1">
      <alignment wrapText="1"/>
    </xf>
    <xf numFmtId="165" fontId="12" fillId="0" borderId="5" xfId="0" applyNumberFormat="1" applyFont="1" applyBorder="1"/>
    <xf numFmtId="165" fontId="11" fillId="0" borderId="5" xfId="0" applyNumberFormat="1" applyFont="1" applyBorder="1"/>
    <xf numFmtId="165" fontId="12" fillId="4" borderId="5" xfId="0" applyNumberFormat="1" applyFont="1" applyFill="1" applyBorder="1"/>
    <xf numFmtId="4" fontId="19" fillId="0" borderId="2" xfId="0" applyNumberFormat="1" applyFont="1" applyBorder="1"/>
    <xf numFmtId="4" fontId="2" fillId="2" borderId="5" xfId="0" applyNumberFormat="1" applyFont="1" applyFill="1" applyBorder="1"/>
    <xf numFmtId="0" fontId="19" fillId="0" borderId="5" xfId="0" applyFont="1" applyBorder="1"/>
    <xf numFmtId="4" fontId="11" fillId="0" borderId="5" xfId="0" applyNumberFormat="1" applyFont="1" applyBorder="1" applyAlignment="1">
      <alignment horizontal="right"/>
    </xf>
    <xf numFmtId="165" fontId="11" fillId="0" borderId="5" xfId="0" applyNumberFormat="1" applyFont="1" applyBorder="1" applyAlignment="1">
      <alignment horizontal="right"/>
    </xf>
    <xf numFmtId="4" fontId="2" fillId="0" borderId="5" xfId="0" applyNumberFormat="1" applyFont="1" applyBorder="1" applyAlignment="1">
      <alignment horizontal="center" wrapText="1"/>
    </xf>
    <xf numFmtId="0" fontId="8" fillId="4" borderId="5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12" fillId="0" borderId="5" xfId="0" applyFont="1" applyBorder="1" applyAlignment="1">
      <alignment horizontal="left" wrapText="1"/>
    </xf>
    <xf numFmtId="4" fontId="12" fillId="0" borderId="5" xfId="0" applyNumberFormat="1" applyFont="1" applyFill="1" applyBorder="1" applyAlignment="1">
      <alignment wrapText="1"/>
    </xf>
    <xf numFmtId="4" fontId="2" fillId="0" borderId="5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horizontal="center"/>
    </xf>
    <xf numFmtId="165" fontId="12" fillId="0" borderId="5" xfId="0" applyNumberFormat="1" applyFont="1" applyBorder="1" applyAlignment="1">
      <alignment horizontal="right"/>
    </xf>
    <xf numFmtId="0" fontId="19" fillId="0" borderId="5" xfId="0" applyFont="1" applyBorder="1" applyAlignment="1">
      <alignment horizontal="center"/>
    </xf>
    <xf numFmtId="0" fontId="19" fillId="0" borderId="5" xfId="0" applyFont="1" applyBorder="1" applyAlignment="1">
      <alignment wrapText="1"/>
    </xf>
    <xf numFmtId="0" fontId="12" fillId="0" borderId="5" xfId="0" applyFont="1" applyBorder="1" applyAlignment="1">
      <alignment horizontal="left"/>
    </xf>
    <xf numFmtId="0" fontId="12" fillId="4" borderId="5" xfId="0" applyFont="1" applyFill="1" applyBorder="1" applyAlignment="1">
      <alignment horizontal="left"/>
    </xf>
    <xf numFmtId="0" fontId="19" fillId="0" borderId="4" xfId="0" applyFont="1" applyBorder="1" applyAlignment="1">
      <alignment horizontal="center"/>
    </xf>
    <xf numFmtId="0" fontId="8" fillId="0" borderId="5" xfId="0" applyFont="1" applyBorder="1"/>
    <xf numFmtId="0" fontId="12" fillId="4" borderId="5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/>
    </xf>
    <xf numFmtId="0" fontId="7" fillId="4" borderId="5" xfId="0" applyFont="1" applyFill="1" applyBorder="1" applyAlignment="1">
      <alignment wrapText="1"/>
    </xf>
    <xf numFmtId="4" fontId="7" fillId="4" borderId="5" xfId="0" applyNumberFormat="1" applyFont="1" applyFill="1" applyBorder="1" applyAlignment="1">
      <alignment horizontal="right"/>
    </xf>
    <xf numFmtId="4" fontId="7" fillId="4" borderId="5" xfId="0" applyNumberFormat="1" applyFont="1" applyFill="1" applyBorder="1"/>
    <xf numFmtId="4" fontId="23" fillId="0" borderId="5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165" fontId="11" fillId="0" borderId="5" xfId="0" applyNumberFormat="1" applyFont="1" applyBorder="1" applyAlignment="1">
      <alignment vertical="center"/>
    </xf>
    <xf numFmtId="4" fontId="4" fillId="4" borderId="5" xfId="1" applyNumberFormat="1" applyFont="1" applyFill="1" applyBorder="1" applyAlignment="1">
      <alignment horizontal="right" wrapText="1"/>
    </xf>
    <xf numFmtId="0" fontId="8" fillId="0" borderId="5" xfId="0" applyFont="1" applyFill="1" applyBorder="1" applyAlignment="1">
      <alignment horizontal="left" wrapText="1"/>
    </xf>
    <xf numFmtId="49" fontId="12" fillId="0" borderId="5" xfId="0" applyNumberFormat="1" applyFont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4" fontId="19" fillId="0" borderId="5" xfId="0" applyNumberFormat="1" applyFont="1" applyBorder="1" applyAlignment="1">
      <alignment wrapText="1"/>
    </xf>
    <xf numFmtId="0" fontId="0" fillId="0" borderId="0" xfId="0" applyBorder="1"/>
    <xf numFmtId="49" fontId="8" fillId="7" borderId="5" xfId="0" applyNumberFormat="1" applyFont="1" applyFill="1" applyBorder="1" applyAlignment="1">
      <alignment horizontal="left" wrapText="1"/>
    </xf>
    <xf numFmtId="0" fontId="12" fillId="7" borderId="5" xfId="0" applyNumberFormat="1" applyFont="1" applyFill="1" applyBorder="1" applyAlignment="1">
      <alignment horizontal="center" wrapText="1"/>
    </xf>
    <xf numFmtId="0" fontId="12" fillId="7" borderId="5" xfId="0" applyFont="1" applyFill="1" applyBorder="1" applyAlignment="1">
      <alignment wrapText="1"/>
    </xf>
    <xf numFmtId="4" fontId="12" fillId="7" borderId="5" xfId="0" applyNumberFormat="1" applyFont="1" applyFill="1" applyBorder="1"/>
    <xf numFmtId="0" fontId="12" fillId="7" borderId="2" xfId="0" applyFont="1" applyFill="1" applyBorder="1" applyAlignment="1">
      <alignment horizontal="left"/>
    </xf>
    <xf numFmtId="0" fontId="12" fillId="7" borderId="5" xfId="0" applyFont="1" applyFill="1" applyBorder="1" applyAlignment="1">
      <alignment horizontal="center"/>
    </xf>
    <xf numFmtId="4" fontId="11" fillId="0" borderId="5" xfId="0" applyNumberFormat="1" applyFont="1" applyBorder="1" applyAlignment="1">
      <alignment horizontal="center"/>
    </xf>
    <xf numFmtId="49" fontId="0" fillId="0" borderId="0" xfId="0" applyNumberFormat="1"/>
    <xf numFmtId="0" fontId="5" fillId="0" borderId="0" xfId="0" applyFont="1"/>
    <xf numFmtId="0" fontId="18" fillId="8" borderId="5" xfId="0" applyFont="1" applyFill="1" applyBorder="1"/>
    <xf numFmtId="0" fontId="18" fillId="8" borderId="5" xfId="0" applyFont="1" applyFill="1" applyBorder="1" applyAlignment="1">
      <alignment horizontal="center"/>
    </xf>
    <xf numFmtId="0" fontId="18" fillId="8" borderId="5" xfId="0" applyFont="1" applyFill="1" applyBorder="1" applyAlignment="1">
      <alignment wrapText="1"/>
    </xf>
    <xf numFmtId="165" fontId="18" fillId="8" borderId="5" xfId="0" applyNumberFormat="1" applyFont="1" applyFill="1" applyBorder="1"/>
    <xf numFmtId="0" fontId="2" fillId="0" borderId="2" xfId="0" applyFont="1" applyBorder="1" applyAlignment="1">
      <alignment horizontal="left"/>
    </xf>
    <xf numFmtId="4" fontId="12" fillId="0" borderId="5" xfId="0" applyNumberFormat="1" applyFont="1" applyBorder="1" applyAlignment="1">
      <alignment horizontal="right"/>
    </xf>
    <xf numFmtId="0" fontId="12" fillId="9" borderId="5" xfId="0" applyFont="1" applyFill="1" applyBorder="1" applyAlignment="1">
      <alignment horizontal="left" wrapText="1"/>
    </xf>
    <xf numFmtId="0" fontId="12" fillId="9" borderId="5" xfId="0" applyNumberFormat="1" applyFont="1" applyFill="1" applyBorder="1" applyAlignment="1">
      <alignment horizontal="center" wrapText="1"/>
    </xf>
    <xf numFmtId="0" fontId="12" fillId="9" borderId="5" xfId="0" applyFont="1" applyFill="1" applyBorder="1" applyAlignment="1">
      <alignment wrapText="1"/>
    </xf>
    <xf numFmtId="4" fontId="12" fillId="9" borderId="5" xfId="0" applyNumberFormat="1" applyFont="1" applyFill="1" applyBorder="1"/>
    <xf numFmtId="0" fontId="8" fillId="7" borderId="5" xfId="0" applyFont="1" applyFill="1" applyBorder="1" applyAlignment="1">
      <alignment horizontal="left" wrapText="1"/>
    </xf>
    <xf numFmtId="49" fontId="8" fillId="7" borderId="5" xfId="0" applyNumberFormat="1" applyFont="1" applyFill="1" applyBorder="1" applyAlignment="1">
      <alignment horizontal="left"/>
    </xf>
    <xf numFmtId="0" fontId="4" fillId="10" borderId="5" xfId="1" applyFont="1" applyFill="1" applyBorder="1" applyAlignment="1">
      <alignment horizontal="center"/>
    </xf>
    <xf numFmtId="4" fontId="4" fillId="10" borderId="5" xfId="1" applyNumberFormat="1" applyFont="1" applyFill="1" applyBorder="1" applyAlignment="1">
      <alignment horizontal="right" wrapText="1"/>
    </xf>
    <xf numFmtId="0" fontId="4" fillId="11" borderId="5" xfId="1" applyFont="1" applyFill="1" applyBorder="1" applyAlignment="1">
      <alignment horizontal="center"/>
    </xf>
    <xf numFmtId="4" fontId="4" fillId="11" borderId="5" xfId="1" applyNumberFormat="1" applyFont="1" applyFill="1" applyBorder="1" applyAlignment="1">
      <alignment horizontal="right"/>
    </xf>
    <xf numFmtId="0" fontId="7" fillId="11" borderId="5" xfId="1" applyFont="1" applyFill="1" applyBorder="1" applyAlignment="1">
      <alignment horizontal="center"/>
    </xf>
    <xf numFmtId="4" fontId="7" fillId="11" borderId="5" xfId="1" applyNumberFormat="1" applyFont="1" applyFill="1" applyBorder="1" applyAlignment="1">
      <alignment horizontal="right"/>
    </xf>
    <xf numFmtId="0" fontId="3" fillId="11" borderId="5" xfId="1" applyFont="1" applyFill="1" applyBorder="1" applyAlignment="1">
      <alignment horizontal="center"/>
    </xf>
    <xf numFmtId="0" fontId="6" fillId="11" borderId="5" xfId="1" applyFont="1" applyFill="1" applyBorder="1" applyAlignment="1">
      <alignment horizontal="center"/>
    </xf>
    <xf numFmtId="4" fontId="6" fillId="11" borderId="5" xfId="1" applyNumberFormat="1" applyFont="1" applyFill="1" applyBorder="1" applyAlignment="1">
      <alignment horizontal="right"/>
    </xf>
    <xf numFmtId="0" fontId="29" fillId="9" borderId="5" xfId="1" applyFont="1" applyFill="1" applyBorder="1" applyAlignment="1">
      <alignment horizontal="center"/>
    </xf>
    <xf numFmtId="4" fontId="21" fillId="9" borderId="5" xfId="1" applyNumberFormat="1" applyFont="1" applyFill="1" applyBorder="1" applyAlignment="1">
      <alignment horizontal="right"/>
    </xf>
    <xf numFmtId="0" fontId="7" fillId="10" borderId="5" xfId="1" applyFont="1" applyFill="1" applyBorder="1" applyAlignment="1">
      <alignment horizontal="center"/>
    </xf>
    <xf numFmtId="4" fontId="7" fillId="10" borderId="5" xfId="1" applyNumberFormat="1" applyFont="1" applyFill="1" applyBorder="1" applyAlignment="1">
      <alignment horizontal="right" wrapText="1"/>
    </xf>
    <xf numFmtId="0" fontId="6" fillId="4" borderId="5" xfId="1" applyFont="1" applyFill="1" applyBorder="1" applyAlignment="1">
      <alignment horizontal="center"/>
    </xf>
    <xf numFmtId="0" fontId="8" fillId="7" borderId="2" xfId="0" applyFont="1" applyFill="1" applyBorder="1" applyAlignment="1">
      <alignment horizontal="left"/>
    </xf>
    <xf numFmtId="4" fontId="12" fillId="7" borderId="5" xfId="0" applyNumberFormat="1" applyFont="1" applyFill="1" applyBorder="1" applyAlignment="1">
      <alignment horizontal="right"/>
    </xf>
    <xf numFmtId="0" fontId="6" fillId="5" borderId="5" xfId="0" applyFont="1" applyFill="1" applyBorder="1" applyAlignment="1">
      <alignment horizontal="center"/>
    </xf>
    <xf numFmtId="0" fontId="6" fillId="5" borderId="5" xfId="0" applyFont="1" applyFill="1" applyBorder="1" applyAlignment="1">
      <alignment wrapText="1"/>
    </xf>
    <xf numFmtId="4" fontId="6" fillId="5" borderId="5" xfId="0" applyNumberFormat="1" applyFont="1" applyFill="1" applyBorder="1" applyAlignment="1">
      <alignment horizontal="right"/>
    </xf>
    <xf numFmtId="4" fontId="6" fillId="5" borderId="5" xfId="0" applyNumberFormat="1" applyFont="1" applyFill="1" applyBorder="1"/>
    <xf numFmtId="0" fontId="8" fillId="7" borderId="5" xfId="0" applyNumberFormat="1" applyFont="1" applyFill="1" applyBorder="1" applyAlignment="1">
      <alignment horizontal="center" wrapText="1"/>
    </xf>
    <xf numFmtId="0" fontId="8" fillId="7" borderId="5" xfId="0" applyFont="1" applyFill="1" applyBorder="1" applyAlignment="1">
      <alignment wrapText="1"/>
    </xf>
    <xf numFmtId="4" fontId="8" fillId="7" borderId="5" xfId="0" applyNumberFormat="1" applyFont="1" applyFill="1" applyBorder="1"/>
    <xf numFmtId="0" fontId="6" fillId="9" borderId="5" xfId="0" applyFont="1" applyFill="1" applyBorder="1" applyAlignment="1">
      <alignment horizontal="center"/>
    </xf>
    <xf numFmtId="4" fontId="6" fillId="9" borderId="5" xfId="0" applyNumberFormat="1" applyFont="1" applyFill="1" applyBorder="1"/>
    <xf numFmtId="0" fontId="4" fillId="11" borderId="5" xfId="0" applyFont="1" applyFill="1" applyBorder="1" applyAlignment="1">
      <alignment horizontal="center"/>
    </xf>
    <xf numFmtId="4" fontId="4" fillId="11" borderId="5" xfId="0" applyNumberFormat="1" applyFont="1" applyFill="1" applyBorder="1"/>
    <xf numFmtId="0" fontId="7" fillId="11" borderId="5" xfId="0" applyFont="1" applyFill="1" applyBorder="1" applyAlignment="1">
      <alignment horizontal="center"/>
    </xf>
    <xf numFmtId="0" fontId="9" fillId="11" borderId="5" xfId="0" applyFont="1" applyFill="1" applyBorder="1" applyAlignment="1">
      <alignment horizontal="center"/>
    </xf>
    <xf numFmtId="4" fontId="9" fillId="11" borderId="5" xfId="0" applyNumberFormat="1" applyFont="1" applyFill="1" applyBorder="1"/>
    <xf numFmtId="0" fontId="11" fillId="0" borderId="0" xfId="0" applyFont="1" applyBorder="1"/>
    <xf numFmtId="0" fontId="5" fillId="8" borderId="5" xfId="0" applyFont="1" applyFill="1" applyBorder="1" applyAlignment="1">
      <alignment horizontal="center"/>
    </xf>
    <xf numFmtId="0" fontId="5" fillId="8" borderId="5" xfId="0" applyFont="1" applyFill="1" applyBorder="1" applyAlignment="1">
      <alignment wrapText="1"/>
    </xf>
    <xf numFmtId="4" fontId="5" fillId="8" borderId="5" xfId="0" applyNumberFormat="1" applyFont="1" applyFill="1" applyBorder="1"/>
    <xf numFmtId="4" fontId="8" fillId="8" borderId="5" xfId="0" applyNumberFormat="1" applyFont="1" applyFill="1" applyBorder="1"/>
    <xf numFmtId="0" fontId="2" fillId="8" borderId="5" xfId="0" applyFont="1" applyFill="1" applyBorder="1" applyAlignment="1">
      <alignment horizontal="center"/>
    </xf>
    <xf numFmtId="0" fontId="2" fillId="8" borderId="5" xfId="0" applyFont="1" applyFill="1" applyBorder="1" applyAlignment="1">
      <alignment wrapText="1"/>
    </xf>
    <xf numFmtId="4" fontId="2" fillId="8" borderId="5" xfId="0" applyNumberFormat="1" applyFont="1" applyFill="1" applyBorder="1"/>
    <xf numFmtId="0" fontId="30" fillId="9" borderId="1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wrapText="1"/>
    </xf>
    <xf numFmtId="4" fontId="6" fillId="9" borderId="5" xfId="0" applyNumberFormat="1" applyFont="1" applyFill="1" applyBorder="1" applyAlignment="1">
      <alignment wrapText="1"/>
    </xf>
    <xf numFmtId="0" fontId="30" fillId="9" borderId="1" xfId="0" applyFont="1" applyFill="1" applyBorder="1" applyAlignment="1">
      <alignment horizontal="center" vertical="center" wrapText="1"/>
    </xf>
    <xf numFmtId="4" fontId="30" fillId="9" borderId="1" xfId="0" applyNumberFormat="1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wrapText="1"/>
    </xf>
    <xf numFmtId="4" fontId="6" fillId="6" borderId="5" xfId="0" applyNumberFormat="1" applyFont="1" applyFill="1" applyBorder="1" applyAlignment="1">
      <alignment wrapText="1"/>
    </xf>
    <xf numFmtId="0" fontId="5" fillId="7" borderId="5" xfId="0" applyFont="1" applyFill="1" applyBorder="1" applyAlignment="1">
      <alignment horizontal="left" wrapText="1"/>
    </xf>
    <xf numFmtId="0" fontId="5" fillId="7" borderId="4" xfId="0" applyFont="1" applyFill="1" applyBorder="1" applyAlignment="1">
      <alignment horizontal="center" wrapText="1"/>
    </xf>
    <xf numFmtId="0" fontId="5" fillId="7" borderId="5" xfId="0" applyFont="1" applyFill="1" applyBorder="1" applyAlignment="1">
      <alignment wrapText="1"/>
    </xf>
    <xf numFmtId="4" fontId="5" fillId="7" borderId="5" xfId="0" applyNumberFormat="1" applyFont="1" applyFill="1" applyBorder="1"/>
    <xf numFmtId="4" fontId="8" fillId="7" borderId="5" xfId="0" applyNumberFormat="1" applyFont="1" applyFill="1" applyBorder="1" applyAlignment="1">
      <alignment wrapText="1"/>
    </xf>
    <xf numFmtId="0" fontId="12" fillId="7" borderId="5" xfId="0" applyFont="1" applyFill="1" applyBorder="1" applyAlignment="1">
      <alignment horizontal="left" wrapText="1"/>
    </xf>
    <xf numFmtId="0" fontId="11" fillId="7" borderId="5" xfId="0" applyFont="1" applyFill="1" applyBorder="1" applyAlignment="1">
      <alignment wrapText="1"/>
    </xf>
    <xf numFmtId="4" fontId="12" fillId="7" borderId="5" xfId="0" applyNumberFormat="1" applyFont="1" applyFill="1" applyBorder="1" applyAlignment="1">
      <alignment wrapText="1"/>
    </xf>
    <xf numFmtId="49" fontId="5" fillId="7" borderId="5" xfId="0" applyNumberFormat="1" applyFont="1" applyFill="1" applyBorder="1" applyAlignment="1">
      <alignment horizontal="left"/>
    </xf>
    <xf numFmtId="0" fontId="5" fillId="7" borderId="5" xfId="0" applyFont="1" applyFill="1" applyBorder="1" applyAlignment="1">
      <alignment horizontal="center"/>
    </xf>
    <xf numFmtId="0" fontId="30" fillId="9" borderId="8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left" wrapText="1"/>
    </xf>
    <xf numFmtId="0" fontId="12" fillId="7" borderId="13" xfId="0" applyNumberFormat="1" applyFont="1" applyFill="1" applyBorder="1" applyAlignment="1">
      <alignment horizontal="center" wrapText="1"/>
    </xf>
    <xf numFmtId="0" fontId="8" fillId="7" borderId="14" xfId="0" applyFont="1" applyFill="1" applyBorder="1" applyAlignment="1">
      <alignment wrapText="1"/>
    </xf>
    <xf numFmtId="0" fontId="12" fillId="8" borderId="5" xfId="0" applyFont="1" applyFill="1" applyBorder="1" applyAlignment="1">
      <alignment horizontal="left" wrapText="1"/>
    </xf>
    <xf numFmtId="0" fontId="12" fillId="8" borderId="5" xfId="0" applyNumberFormat="1" applyFont="1" applyFill="1" applyBorder="1" applyAlignment="1">
      <alignment horizontal="center" wrapText="1"/>
    </xf>
    <xf numFmtId="0" fontId="8" fillId="8" borderId="5" xfId="0" applyFont="1" applyFill="1" applyBorder="1" applyAlignment="1">
      <alignment wrapText="1"/>
    </xf>
    <xf numFmtId="4" fontId="12" fillId="8" borderId="5" xfId="0" applyNumberFormat="1" applyFont="1" applyFill="1" applyBorder="1"/>
    <xf numFmtId="0" fontId="8" fillId="7" borderId="5" xfId="0" applyFont="1" applyFill="1" applyBorder="1" applyAlignment="1">
      <alignment horizontal="center" wrapText="1"/>
    </xf>
    <xf numFmtId="0" fontId="12" fillId="7" borderId="5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49" fontId="4" fillId="13" borderId="5" xfId="0" applyNumberFormat="1" applyFont="1" applyFill="1" applyBorder="1" applyAlignment="1">
      <alignment horizontal="left"/>
    </xf>
    <xf numFmtId="0" fontId="4" fillId="13" borderId="4" xfId="0" applyFont="1" applyFill="1" applyBorder="1" applyAlignment="1">
      <alignment horizontal="center"/>
    </xf>
    <xf numFmtId="0" fontId="4" fillId="13" borderId="5" xfId="0" applyFont="1" applyFill="1" applyBorder="1" applyAlignment="1">
      <alignment wrapText="1"/>
    </xf>
    <xf numFmtId="4" fontId="4" fillId="13" borderId="5" xfId="0" applyNumberFormat="1" applyFont="1" applyFill="1" applyBorder="1"/>
    <xf numFmtId="0" fontId="4" fillId="13" borderId="2" xfId="0" applyFont="1" applyFill="1" applyBorder="1" applyAlignment="1">
      <alignment horizontal="left"/>
    </xf>
    <xf numFmtId="0" fontId="4" fillId="13" borderId="5" xfId="0" applyFont="1" applyFill="1" applyBorder="1" applyAlignment="1">
      <alignment horizontal="center"/>
    </xf>
    <xf numFmtId="0" fontId="7" fillId="12" borderId="5" xfId="0" applyFont="1" applyFill="1" applyBorder="1" applyAlignment="1">
      <alignment horizontal="left" wrapText="1"/>
    </xf>
    <xf numFmtId="0" fontId="7" fillId="12" borderId="4" xfId="0" applyFont="1" applyFill="1" applyBorder="1" applyAlignment="1">
      <alignment horizontal="center" wrapText="1"/>
    </xf>
    <xf numFmtId="0" fontId="7" fillId="12" borderId="5" xfId="0" applyFont="1" applyFill="1" applyBorder="1" applyAlignment="1">
      <alignment wrapText="1"/>
    </xf>
    <xf numFmtId="4" fontId="7" fillId="12" borderId="5" xfId="0" applyNumberFormat="1" applyFont="1" applyFill="1" applyBorder="1"/>
    <xf numFmtId="4" fontId="31" fillId="12" borderId="5" xfId="0" applyNumberFormat="1" applyFont="1" applyFill="1" applyBorder="1"/>
    <xf numFmtId="0" fontId="18" fillId="12" borderId="5" xfId="0" applyFont="1" applyFill="1" applyBorder="1"/>
    <xf numFmtId="0" fontId="18" fillId="12" borderId="5" xfId="0" applyFont="1" applyFill="1" applyBorder="1" applyAlignment="1">
      <alignment horizontal="center"/>
    </xf>
    <xf numFmtId="0" fontId="18" fillId="12" borderId="5" xfId="0" applyFont="1" applyFill="1" applyBorder="1" applyAlignment="1">
      <alignment wrapText="1"/>
    </xf>
    <xf numFmtId="165" fontId="18" fillId="12" borderId="5" xfId="0" applyNumberFormat="1" applyFont="1" applyFill="1" applyBorder="1"/>
    <xf numFmtId="0" fontId="3" fillId="12" borderId="2" xfId="0" applyFont="1" applyFill="1" applyBorder="1" applyAlignment="1">
      <alignment horizontal="left"/>
    </xf>
    <xf numFmtId="0" fontId="3" fillId="12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wrapText="1"/>
    </xf>
    <xf numFmtId="4" fontId="3" fillId="12" borderId="5" xfId="0" applyNumberFormat="1" applyFont="1" applyFill="1" applyBorder="1"/>
    <xf numFmtId="0" fontId="12" fillId="7" borderId="5" xfId="0" applyFont="1" applyFill="1" applyBorder="1" applyAlignment="1">
      <alignment horizontal="left"/>
    </xf>
    <xf numFmtId="0" fontId="12" fillId="7" borderId="5" xfId="0" applyFont="1" applyFill="1" applyBorder="1"/>
    <xf numFmtId="165" fontId="12" fillId="7" borderId="5" xfId="0" applyNumberFormat="1" applyFont="1" applyFill="1" applyBorder="1"/>
    <xf numFmtId="4" fontId="12" fillId="4" borderId="5" xfId="0" applyNumberFormat="1" applyFont="1" applyFill="1" applyBorder="1" applyAlignment="1">
      <alignment horizontal="right"/>
    </xf>
    <xf numFmtId="4" fontId="35" fillId="7" borderId="5" xfId="0" applyNumberFormat="1" applyFont="1" applyFill="1" applyBorder="1"/>
    <xf numFmtId="4" fontId="35" fillId="0" borderId="5" xfId="0" applyNumberFormat="1" applyFont="1" applyBorder="1"/>
    <xf numFmtId="4" fontId="18" fillId="12" borderId="5" xfId="0" applyNumberFormat="1" applyFont="1" applyFill="1" applyBorder="1"/>
    <xf numFmtId="0" fontId="8" fillId="8" borderId="5" xfId="0" applyFont="1" applyFill="1" applyBorder="1" applyAlignment="1">
      <alignment horizontal="center"/>
    </xf>
    <xf numFmtId="49" fontId="40" fillId="0" borderId="0" xfId="0" applyNumberFormat="1" applyFont="1" applyAlignment="1">
      <alignment horizontal="right"/>
    </xf>
    <xf numFmtId="0" fontId="8" fillId="4" borderId="2" xfId="0" applyFont="1" applyFill="1" applyBorder="1" applyAlignment="1">
      <alignment horizontal="left"/>
    </xf>
    <xf numFmtId="0" fontId="0" fillId="8" borderId="0" xfId="0" applyFill="1"/>
    <xf numFmtId="4" fontId="12" fillId="8" borderId="5" xfId="0" applyNumberFormat="1" applyFont="1" applyFill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Border="1"/>
    <xf numFmtId="4" fontId="5" fillId="2" borderId="5" xfId="0" applyNumberFormat="1" applyFont="1" applyFill="1" applyBorder="1" applyAlignment="1">
      <alignment horizontal="right"/>
    </xf>
    <xf numFmtId="4" fontId="13" fillId="0" borderId="5" xfId="0" applyNumberFormat="1" applyFont="1" applyBorder="1" applyAlignment="1">
      <alignment horizontal="center" wrapText="1"/>
    </xf>
    <xf numFmtId="0" fontId="24" fillId="0" borderId="5" xfId="0" applyFont="1" applyBorder="1" applyAlignment="1">
      <alignment horizontal="center" wrapText="1"/>
    </xf>
    <xf numFmtId="166" fontId="12" fillId="7" borderId="5" xfId="0" applyNumberFormat="1" applyFont="1" applyFill="1" applyBorder="1" applyAlignment="1"/>
    <xf numFmtId="0" fontId="12" fillId="8" borderId="5" xfId="0" applyFont="1" applyFill="1" applyBorder="1" applyAlignment="1">
      <alignment horizontal="center"/>
    </xf>
    <xf numFmtId="0" fontId="12" fillId="8" borderId="5" xfId="0" applyFont="1" applyFill="1" applyBorder="1" applyAlignment="1">
      <alignment wrapText="1"/>
    </xf>
    <xf numFmtId="4" fontId="12" fillId="8" borderId="5" xfId="0" applyNumberFormat="1" applyFont="1" applyFill="1" applyBorder="1" applyAlignment="1">
      <alignment horizontal="right"/>
    </xf>
    <xf numFmtId="0" fontId="2" fillId="8" borderId="2" xfId="0" applyFont="1" applyFill="1" applyBorder="1" applyAlignment="1">
      <alignment horizontal="left"/>
    </xf>
    <xf numFmtId="0" fontId="11" fillId="8" borderId="5" xfId="0" applyFont="1" applyFill="1" applyBorder="1" applyAlignment="1">
      <alignment horizontal="center"/>
    </xf>
    <xf numFmtId="0" fontId="11" fillId="8" borderId="5" xfId="0" applyFont="1" applyFill="1" applyBorder="1" applyAlignment="1">
      <alignment wrapText="1"/>
    </xf>
    <xf numFmtId="4" fontId="11" fillId="8" borderId="5" xfId="0" applyNumberFormat="1" applyFont="1" applyFill="1" applyBorder="1"/>
    <xf numFmtId="4" fontId="11" fillId="8" borderId="5" xfId="0" applyNumberFormat="1" applyFont="1" applyFill="1" applyBorder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wrapText="1"/>
    </xf>
    <xf numFmtId="4" fontId="5" fillId="0" borderId="0" xfId="0" applyNumberFormat="1" applyFont="1"/>
    <xf numFmtId="4" fontId="5" fillId="0" borderId="0" xfId="0" applyNumberFormat="1" applyFont="1" applyAlignment="1">
      <alignment horizontal="center" vertical="center"/>
    </xf>
    <xf numFmtId="165" fontId="0" fillId="0" borderId="0" xfId="0" applyNumberFormat="1"/>
    <xf numFmtId="0" fontId="8" fillId="8" borderId="5" xfId="0" applyFont="1" applyFill="1" applyBorder="1" applyAlignment="1">
      <alignment horizontal="left" wrapText="1"/>
    </xf>
    <xf numFmtId="0" fontId="12" fillId="8" borderId="5" xfId="0" applyFont="1" applyFill="1" applyBorder="1" applyAlignment="1">
      <alignment horizontal="center" wrapText="1"/>
    </xf>
    <xf numFmtId="0" fontId="11" fillId="8" borderId="5" xfId="0" applyFont="1" applyFill="1" applyBorder="1" applyAlignment="1">
      <alignment horizontal="center" wrapText="1"/>
    </xf>
    <xf numFmtId="4" fontId="11" fillId="8" borderId="5" xfId="0" applyNumberFormat="1" applyFont="1" applyFill="1" applyBorder="1" applyAlignment="1">
      <alignment wrapText="1"/>
    </xf>
    <xf numFmtId="0" fontId="8" fillId="8" borderId="2" xfId="0" applyFont="1" applyFill="1" applyBorder="1" applyAlignment="1">
      <alignment horizontal="left" wrapText="1"/>
    </xf>
    <xf numFmtId="0" fontId="8" fillId="8" borderId="5" xfId="0" applyFont="1" applyFill="1" applyBorder="1" applyAlignment="1">
      <alignment horizontal="center" wrapText="1"/>
    </xf>
    <xf numFmtId="4" fontId="8" fillId="8" borderId="5" xfId="0" applyNumberFormat="1" applyFont="1" applyFill="1" applyBorder="1" applyAlignment="1">
      <alignment wrapText="1"/>
    </xf>
    <xf numFmtId="0" fontId="8" fillId="7" borderId="5" xfId="0" applyFont="1" applyFill="1" applyBorder="1" applyAlignment="1">
      <alignment horizontal="center"/>
    </xf>
    <xf numFmtId="4" fontId="8" fillId="7" borderId="5" xfId="0" applyNumberFormat="1" applyFont="1" applyFill="1" applyBorder="1" applyAlignment="1">
      <alignment horizontal="right"/>
    </xf>
    <xf numFmtId="4" fontId="8" fillId="7" borderId="4" xfId="0" applyNumberFormat="1" applyFont="1" applyFill="1" applyBorder="1"/>
    <xf numFmtId="165" fontId="0" fillId="0" borderId="5" xfId="0" applyNumberFormat="1" applyBorder="1"/>
    <xf numFmtId="4" fontId="2" fillId="8" borderId="5" xfId="0" applyNumberFormat="1" applyFont="1" applyFill="1" applyBorder="1" applyAlignment="1">
      <alignment wrapText="1"/>
    </xf>
    <xf numFmtId="0" fontId="1" fillId="0" borderId="0" xfId="0" applyFont="1" applyAlignment="1">
      <alignment horizontal="center" vertical="center"/>
    </xf>
    <xf numFmtId="165" fontId="2" fillId="0" borderId="5" xfId="0" applyNumberFormat="1" applyFont="1" applyBorder="1"/>
    <xf numFmtId="4" fontId="8" fillId="8" borderId="5" xfId="0" applyNumberFormat="1" applyFont="1" applyFill="1" applyBorder="1" applyAlignment="1">
      <alignment horizontal="right" wrapText="1"/>
    </xf>
    <xf numFmtId="0" fontId="2" fillId="8" borderId="5" xfId="0" applyFont="1" applyFill="1" applyBorder="1" applyAlignment="1">
      <alignment horizontal="center" wrapText="1"/>
    </xf>
    <xf numFmtId="4" fontId="2" fillId="8" borderId="5" xfId="0" applyNumberFormat="1" applyFont="1" applyFill="1" applyBorder="1" applyAlignment="1">
      <alignment horizontal="right" wrapText="1"/>
    </xf>
    <xf numFmtId="0" fontId="8" fillId="8" borderId="5" xfId="0" applyFont="1" applyFill="1" applyBorder="1"/>
    <xf numFmtId="0" fontId="5" fillId="8" borderId="5" xfId="0" applyFont="1" applyFill="1" applyBorder="1" applyAlignment="1">
      <alignment horizontal="left"/>
    </xf>
    <xf numFmtId="0" fontId="43" fillId="0" borderId="5" xfId="0" applyFont="1" applyBorder="1" applyAlignment="1">
      <alignment wrapText="1"/>
    </xf>
    <xf numFmtId="0" fontId="43" fillId="8" borderId="5" xfId="0" applyFont="1" applyFill="1" applyBorder="1" applyAlignment="1">
      <alignment wrapText="1"/>
    </xf>
    <xf numFmtId="166" fontId="12" fillId="8" borderId="5" xfId="0" applyNumberFormat="1" applyFont="1" applyFill="1" applyBorder="1" applyAlignment="1">
      <alignment horizontal="right"/>
    </xf>
    <xf numFmtId="0" fontId="11" fillId="8" borderId="5" xfId="0" applyNumberFormat="1" applyFont="1" applyFill="1" applyBorder="1" applyAlignment="1">
      <alignment horizontal="center" wrapText="1"/>
    </xf>
    <xf numFmtId="166" fontId="11" fillId="8" borderId="5" xfId="0" applyNumberFormat="1" applyFont="1" applyFill="1" applyBorder="1" applyAlignment="1">
      <alignment horizontal="right"/>
    </xf>
    <xf numFmtId="166" fontId="11" fillId="8" borderId="5" xfId="0" applyNumberFormat="1" applyFont="1" applyFill="1" applyBorder="1" applyAlignment="1"/>
    <xf numFmtId="49" fontId="8" fillId="7" borderId="5" xfId="0" applyNumberFormat="1" applyFont="1" applyFill="1" applyBorder="1" applyAlignment="1">
      <alignment horizontal="left" vertical="center" wrapText="1"/>
    </xf>
    <xf numFmtId="0" fontId="12" fillId="7" borderId="5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Border="1"/>
    <xf numFmtId="165" fontId="28" fillId="0" borderId="0" xfId="0" applyNumberFormat="1" applyFont="1" applyAlignment="1">
      <alignment horizontal="right" wrapText="1"/>
    </xf>
    <xf numFmtId="165" fontId="0" fillId="0" borderId="0" xfId="0" applyNumberFormat="1" applyAlignment="1">
      <alignment horizontal="right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wrapText="1"/>
    </xf>
    <xf numFmtId="4" fontId="44" fillId="8" borderId="5" xfId="0" applyNumberFormat="1" applyFont="1" applyFill="1" applyBorder="1"/>
    <xf numFmtId="4" fontId="44" fillId="8" borderId="5" xfId="0" applyNumberFormat="1" applyFont="1" applyFill="1" applyBorder="1" applyAlignment="1">
      <alignment horizontal="right"/>
    </xf>
    <xf numFmtId="0" fontId="44" fillId="0" borderId="5" xfId="0" applyFont="1" applyBorder="1" applyAlignment="1">
      <alignment horizontal="center" wrapText="1"/>
    </xf>
    <xf numFmtId="0" fontId="44" fillId="0" borderId="5" xfId="0" applyFont="1" applyBorder="1" applyAlignment="1">
      <alignment wrapText="1"/>
    </xf>
    <xf numFmtId="165" fontId="19" fillId="0" borderId="5" xfId="0" applyNumberFormat="1" applyFont="1" applyBorder="1"/>
    <xf numFmtId="0" fontId="3" fillId="15" borderId="7" xfId="0" applyFont="1" applyFill="1" applyBorder="1"/>
    <xf numFmtId="0" fontId="3" fillId="15" borderId="4" xfId="0" applyFont="1" applyFill="1" applyBorder="1" applyAlignment="1">
      <alignment horizontal="center" wrapText="1"/>
    </xf>
    <xf numFmtId="0" fontId="38" fillId="15" borderId="5" xfId="0" applyFont="1" applyFill="1" applyBorder="1" applyAlignment="1">
      <alignment wrapText="1"/>
    </xf>
    <xf numFmtId="4" fontId="21" fillId="15" borderId="5" xfId="0" applyNumberFormat="1" applyFont="1" applyFill="1" applyBorder="1" applyAlignment="1">
      <alignment shrinkToFit="1"/>
    </xf>
    <xf numFmtId="0" fontId="35" fillId="7" borderId="5" xfId="0" applyFont="1" applyFill="1" applyBorder="1"/>
    <xf numFmtId="0" fontId="35" fillId="0" borderId="5" xfId="0" applyFont="1" applyBorder="1"/>
    <xf numFmtId="0" fontId="35" fillId="0" borderId="5" xfId="0" applyFont="1" applyBorder="1" applyAlignment="1">
      <alignment horizontal="center"/>
    </xf>
    <xf numFmtId="0" fontId="45" fillId="0" borderId="5" xfId="0" applyFont="1" applyBorder="1"/>
    <xf numFmtId="0" fontId="45" fillId="0" borderId="5" xfId="0" applyFont="1" applyBorder="1" applyAlignment="1">
      <alignment horizontal="center"/>
    </xf>
    <xf numFmtId="0" fontId="35" fillId="0" borderId="5" xfId="0" applyFont="1" applyBorder="1" applyAlignment="1">
      <alignment wrapText="1"/>
    </xf>
    <xf numFmtId="0" fontId="35" fillId="7" borderId="5" xfId="0" applyFont="1" applyFill="1" applyBorder="1" applyAlignment="1">
      <alignment horizontal="center"/>
    </xf>
    <xf numFmtId="0" fontId="35" fillId="7" borderId="5" xfId="0" applyFont="1" applyFill="1" applyBorder="1" applyAlignment="1">
      <alignment wrapText="1"/>
    </xf>
    <xf numFmtId="165" fontId="35" fillId="7" borderId="5" xfId="0" applyNumberFormat="1" applyFont="1" applyFill="1" applyBorder="1"/>
    <xf numFmtId="165" fontId="35" fillId="0" borderId="5" xfId="0" applyNumberFormat="1" applyFont="1" applyBorder="1"/>
    <xf numFmtId="165" fontId="45" fillId="0" borderId="5" xfId="0" applyNumberFormat="1" applyFont="1" applyBorder="1"/>
    <xf numFmtId="165" fontId="0" fillId="0" borderId="5" xfId="0" applyNumberFormat="1" applyBorder="1" applyAlignment="1">
      <alignment horizontal="right"/>
    </xf>
    <xf numFmtId="4" fontId="8" fillId="8" borderId="5" xfId="0" applyNumberFormat="1" applyFont="1" applyFill="1" applyBorder="1" applyAlignment="1">
      <alignment horizontal="right"/>
    </xf>
    <xf numFmtId="4" fontId="2" fillId="8" borderId="5" xfId="0" applyNumberFormat="1" applyFont="1" applyFill="1" applyBorder="1" applyAlignment="1">
      <alignment horizontal="right"/>
    </xf>
    <xf numFmtId="0" fontId="30" fillId="8" borderId="7" xfId="0" applyFont="1" applyFill="1" applyBorder="1" applyAlignment="1">
      <alignment horizontal="center" vertical="center"/>
    </xf>
    <xf numFmtId="0" fontId="30" fillId="8" borderId="6" xfId="0" applyFont="1" applyFill="1" applyBorder="1" applyAlignment="1">
      <alignment horizontal="center" vertical="center"/>
    </xf>
    <xf numFmtId="4" fontId="30" fillId="8" borderId="7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wrapText="1" shrinkToFit="1"/>
    </xf>
    <xf numFmtId="4" fontId="4" fillId="6" borderId="5" xfId="0" applyNumberFormat="1" applyFont="1" applyFill="1" applyBorder="1" applyAlignment="1">
      <alignment horizontal="right"/>
    </xf>
    <xf numFmtId="0" fontId="32" fillId="15" borderId="5" xfId="0" applyFont="1" applyFill="1" applyBorder="1" applyAlignment="1">
      <alignment wrapText="1"/>
    </xf>
    <xf numFmtId="0" fontId="33" fillId="15" borderId="4" xfId="0" applyFont="1" applyFill="1" applyBorder="1" applyAlignment="1">
      <alignment horizontal="center" wrapText="1"/>
    </xf>
    <xf numFmtId="0" fontId="34" fillId="15" borderId="5" xfId="0" applyFont="1" applyFill="1" applyBorder="1" applyAlignment="1">
      <alignment wrapText="1"/>
    </xf>
    <xf numFmtId="4" fontId="6" fillId="15" borderId="5" xfId="0" applyNumberFormat="1" applyFont="1" applyFill="1" applyBorder="1"/>
    <xf numFmtId="0" fontId="2" fillId="8" borderId="4" xfId="0" applyFont="1" applyFill="1" applyBorder="1" applyAlignment="1">
      <alignment horizontal="center" wrapText="1"/>
    </xf>
    <xf numFmtId="0" fontId="8" fillId="7" borderId="4" xfId="0" applyFont="1" applyFill="1" applyBorder="1" applyAlignment="1">
      <alignment horizontal="center" wrapText="1"/>
    </xf>
    <xf numFmtId="0" fontId="46" fillId="0" borderId="5" xfId="0" applyFont="1" applyFill="1" applyBorder="1" applyAlignment="1">
      <alignment wrapText="1"/>
    </xf>
    <xf numFmtId="4" fontId="46" fillId="8" borderId="5" xfId="0" applyNumberFormat="1" applyFont="1" applyFill="1" applyBorder="1" applyAlignment="1">
      <alignment horizontal="right"/>
    </xf>
    <xf numFmtId="4" fontId="46" fillId="8" borderId="5" xfId="0" applyNumberFormat="1" applyFont="1" applyFill="1" applyBorder="1"/>
    <xf numFmtId="4" fontId="46" fillId="0" borderId="5" xfId="0" applyNumberFormat="1" applyFont="1" applyBorder="1"/>
    <xf numFmtId="165" fontId="8" fillId="0" borderId="5" xfId="0" applyNumberFormat="1" applyFont="1" applyBorder="1" applyAlignment="1">
      <alignment horizontal="right"/>
    </xf>
    <xf numFmtId="0" fontId="48" fillId="0" borderId="5" xfId="0" applyFont="1" applyBorder="1" applyAlignment="1">
      <alignment wrapText="1"/>
    </xf>
    <xf numFmtId="0" fontId="49" fillId="0" borderId="5" xfId="0" applyFont="1" applyBorder="1"/>
    <xf numFmtId="0" fontId="48" fillId="0" borderId="5" xfId="0" applyFont="1" applyBorder="1" applyAlignment="1">
      <alignment horizontal="left" wrapText="1"/>
    </xf>
    <xf numFmtId="0" fontId="46" fillId="0" borderId="5" xfId="0" applyFont="1" applyBorder="1" applyAlignment="1">
      <alignment wrapText="1"/>
    </xf>
    <xf numFmtId="4" fontId="46" fillId="0" borderId="5" xfId="0" applyNumberFormat="1" applyFont="1" applyBorder="1" applyAlignment="1">
      <alignment wrapText="1"/>
    </xf>
    <xf numFmtId="0" fontId="50" fillId="0" borderId="5" xfId="0" applyFont="1" applyBorder="1" applyAlignment="1">
      <alignment wrapText="1"/>
    </xf>
    <xf numFmtId="4" fontId="46" fillId="0" borderId="5" xfId="0" applyNumberFormat="1" applyFont="1" applyBorder="1" applyAlignment="1">
      <alignment horizontal="right"/>
    </xf>
    <xf numFmtId="4" fontId="50" fillId="0" borderId="5" xfId="0" applyNumberFormat="1" applyFont="1" applyBorder="1"/>
    <xf numFmtId="0" fontId="46" fillId="8" borderId="5" xfId="0" applyFont="1" applyFill="1" applyBorder="1" applyAlignment="1">
      <alignment wrapText="1"/>
    </xf>
    <xf numFmtId="4" fontId="51" fillId="0" borderId="5" xfId="0" applyNumberFormat="1" applyFont="1" applyBorder="1" applyAlignment="1">
      <alignment wrapText="1"/>
    </xf>
    <xf numFmtId="0" fontId="1" fillId="0" borderId="0" xfId="0" applyFont="1"/>
    <xf numFmtId="4" fontId="51" fillId="8" borderId="5" xfId="0" applyNumberFormat="1" applyFont="1" applyFill="1" applyBorder="1"/>
    <xf numFmtId="4" fontId="51" fillId="8" borderId="5" xfId="0" applyNumberFormat="1" applyFont="1" applyFill="1" applyBorder="1" applyAlignment="1">
      <alignment horizontal="right"/>
    </xf>
    <xf numFmtId="0" fontId="51" fillId="0" borderId="5" xfId="0" applyFont="1" applyBorder="1" applyAlignment="1">
      <alignment horizontal="left" wrapText="1"/>
    </xf>
    <xf numFmtId="4" fontId="47" fillId="8" borderId="5" xfId="0" applyNumberFormat="1" applyFont="1" applyFill="1" applyBorder="1" applyAlignment="1">
      <alignment horizontal="right"/>
    </xf>
    <xf numFmtId="4" fontId="11" fillId="0" borderId="7" xfId="0" applyNumberFormat="1" applyFont="1" applyFill="1" applyBorder="1" applyAlignment="1">
      <alignment wrapText="1"/>
    </xf>
    <xf numFmtId="0" fontId="12" fillId="0" borderId="5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49" fontId="2" fillId="0" borderId="5" xfId="0" applyNumberFormat="1" applyFont="1" applyFill="1" applyBorder="1" applyAlignment="1">
      <alignment horizontal="center" wrapText="1"/>
    </xf>
    <xf numFmtId="49" fontId="2" fillId="0" borderId="5" xfId="0" applyNumberFormat="1" applyFont="1" applyBorder="1" applyAlignment="1">
      <alignment horizontal="center" wrapText="1"/>
    </xf>
    <xf numFmtId="49" fontId="8" fillId="0" borderId="5" xfId="0" applyNumberFormat="1" applyFont="1" applyBorder="1" applyAlignment="1">
      <alignment horizontal="center" wrapText="1"/>
    </xf>
    <xf numFmtId="49" fontId="8" fillId="0" borderId="5" xfId="0" applyNumberFormat="1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 wrapText="1"/>
    </xf>
    <xf numFmtId="49" fontId="11" fillId="0" borderId="5" xfId="0" applyNumberFormat="1" applyFont="1" applyBorder="1" applyAlignment="1">
      <alignment wrapText="1"/>
    </xf>
    <xf numFmtId="0" fontId="2" fillId="0" borderId="5" xfId="0" applyFont="1" applyFill="1" applyBorder="1" applyAlignment="1">
      <alignment horizontal="center" wrapText="1"/>
    </xf>
    <xf numFmtId="49" fontId="13" fillId="0" borderId="5" xfId="0" applyNumberFormat="1" applyFont="1" applyFill="1" applyBorder="1" applyAlignment="1">
      <alignment horizontal="center" wrapText="1"/>
    </xf>
    <xf numFmtId="0" fontId="19" fillId="0" borderId="2" xfId="0" applyFont="1" applyBorder="1"/>
    <xf numFmtId="0" fontId="19" fillId="0" borderId="6" xfId="0" applyFont="1" applyBorder="1" applyAlignment="1">
      <alignment horizontal="center"/>
    </xf>
    <xf numFmtId="0" fontId="19" fillId="0" borderId="7" xfId="0" applyFont="1" applyBorder="1"/>
    <xf numFmtId="4" fontId="19" fillId="0" borderId="7" xfId="0" applyNumberFormat="1" applyFont="1" applyBorder="1"/>
    <xf numFmtId="4" fontId="2" fillId="0" borderId="2" xfId="0" applyNumberFormat="1" applyFont="1" applyBorder="1"/>
    <xf numFmtId="0" fontId="15" fillId="0" borderId="5" xfId="0" applyFont="1" applyBorder="1" applyAlignment="1">
      <alignment wrapText="1"/>
    </xf>
    <xf numFmtId="4" fontId="4" fillId="0" borderId="5" xfId="0" applyNumberFormat="1" applyFont="1" applyBorder="1" applyAlignment="1">
      <alignment wrapText="1"/>
    </xf>
    <xf numFmtId="0" fontId="4" fillId="12" borderId="5" xfId="0" applyFont="1" applyFill="1" applyBorder="1" applyAlignment="1">
      <alignment horizontal="left" wrapText="1"/>
    </xf>
    <xf numFmtId="0" fontId="4" fillId="12" borderId="4" xfId="0" applyFont="1" applyFill="1" applyBorder="1" applyAlignment="1">
      <alignment horizontal="center" wrapText="1"/>
    </xf>
    <xf numFmtId="0" fontId="4" fillId="12" borderId="5" xfId="0" applyFont="1" applyFill="1" applyBorder="1" applyAlignment="1">
      <alignment wrapText="1"/>
    </xf>
    <xf numFmtId="4" fontId="4" fillId="12" borderId="5" xfId="0" applyNumberFormat="1" applyFont="1" applyFill="1" applyBorder="1"/>
    <xf numFmtId="4" fontId="10" fillId="12" borderId="5" xfId="0" applyNumberFormat="1" applyFont="1" applyFill="1" applyBorder="1"/>
    <xf numFmtId="0" fontId="4" fillId="8" borderId="5" xfId="0" applyFont="1" applyFill="1" applyBorder="1" applyAlignment="1">
      <alignment horizontal="left" wrapText="1"/>
    </xf>
    <xf numFmtId="0" fontId="4" fillId="8" borderId="4" xfId="0" applyFont="1" applyFill="1" applyBorder="1" applyAlignment="1">
      <alignment horizontal="center" wrapText="1"/>
    </xf>
    <xf numFmtId="0" fontId="4" fillId="8" borderId="5" xfId="0" applyFont="1" applyFill="1" applyBorder="1" applyAlignment="1">
      <alignment wrapText="1"/>
    </xf>
    <xf numFmtId="4" fontId="4" fillId="8" borderId="5" xfId="0" applyNumberFormat="1" applyFont="1" applyFill="1" applyBorder="1"/>
    <xf numFmtId="4" fontId="10" fillId="8" borderId="5" xfId="0" applyNumberFormat="1" applyFont="1" applyFill="1" applyBorder="1"/>
    <xf numFmtId="0" fontId="8" fillId="8" borderId="4" xfId="0" applyFont="1" applyFill="1" applyBorder="1" applyAlignment="1">
      <alignment horizontal="center" wrapText="1"/>
    </xf>
    <xf numFmtId="0" fontId="19" fillId="0" borderId="4" xfId="0" applyFont="1" applyBorder="1" applyAlignment="1">
      <alignment horizontal="center" wrapText="1"/>
    </xf>
    <xf numFmtId="4" fontId="17" fillId="0" borderId="5" xfId="0" applyNumberFormat="1" applyFont="1" applyBorder="1"/>
    <xf numFmtId="49" fontId="19" fillId="0" borderId="5" xfId="0" applyNumberFormat="1" applyFont="1" applyBorder="1" applyAlignment="1">
      <alignment horizontal="left" wrapText="1"/>
    </xf>
    <xf numFmtId="0" fontId="52" fillId="0" borderId="5" xfId="0" applyFont="1" applyBorder="1" applyAlignment="1">
      <alignment wrapText="1"/>
    </xf>
    <xf numFmtId="49" fontId="19" fillId="0" borderId="5" xfId="0" applyNumberFormat="1" applyFont="1" applyBorder="1" applyAlignment="1">
      <alignment horizontal="center" wrapText="1"/>
    </xf>
    <xf numFmtId="49" fontId="6" fillId="6" borderId="5" xfId="0" applyNumberFormat="1" applyFont="1" applyFill="1" applyBorder="1" applyAlignment="1">
      <alignment horizontal="center" wrapText="1"/>
    </xf>
    <xf numFmtId="4" fontId="6" fillId="6" borderId="5" xfId="0" applyNumberFormat="1" applyFont="1" applyFill="1" applyBorder="1"/>
    <xf numFmtId="0" fontId="6" fillId="0" borderId="5" xfId="0" applyFont="1" applyBorder="1" applyAlignment="1">
      <alignment wrapText="1"/>
    </xf>
    <xf numFmtId="49" fontId="6" fillId="0" borderId="5" xfId="0" applyNumberFormat="1" applyFont="1" applyBorder="1" applyAlignment="1">
      <alignment horizontal="center" wrapText="1"/>
    </xf>
    <xf numFmtId="0" fontId="6" fillId="0" borderId="5" xfId="0" applyFont="1" applyBorder="1" applyAlignment="1">
      <alignment wrapText="1" shrinkToFit="1"/>
    </xf>
    <xf numFmtId="4" fontId="6" fillId="0" borderId="5" xfId="0" applyNumberFormat="1" applyFont="1" applyBorder="1"/>
    <xf numFmtId="0" fontId="4" fillId="12" borderId="5" xfId="0" applyNumberFormat="1" applyFont="1" applyFill="1" applyBorder="1" applyAlignment="1">
      <alignment horizontal="center" wrapText="1"/>
    </xf>
    <xf numFmtId="0" fontId="19" fillId="0" borderId="5" xfId="0" applyNumberFormat="1" applyFont="1" applyBorder="1" applyAlignment="1">
      <alignment horizontal="center" wrapText="1"/>
    </xf>
    <xf numFmtId="0" fontId="52" fillId="2" borderId="5" xfId="0" applyFont="1" applyFill="1" applyBorder="1" applyAlignment="1">
      <alignment horizontal="center" wrapText="1"/>
    </xf>
    <xf numFmtId="0" fontId="8" fillId="2" borderId="5" xfId="0" applyNumberFormat="1" applyFont="1" applyFill="1" applyBorder="1" applyAlignment="1">
      <alignment horizontal="center" wrapText="1"/>
    </xf>
    <xf numFmtId="0" fontId="4" fillId="2" borderId="5" xfId="0" applyFont="1" applyFill="1" applyBorder="1" applyAlignment="1">
      <alignment wrapText="1"/>
    </xf>
    <xf numFmtId="4" fontId="4" fillId="2" borderId="5" xfId="0" applyNumberFormat="1" applyFont="1" applyFill="1" applyBorder="1"/>
    <xf numFmtId="0" fontId="4" fillId="0" borderId="5" xfId="0" applyFont="1" applyFill="1" applyBorder="1" applyAlignment="1">
      <alignment horizontal="left" wrapText="1"/>
    </xf>
    <xf numFmtId="0" fontId="4" fillId="0" borderId="5" xfId="0" applyNumberFormat="1" applyFont="1" applyFill="1" applyBorder="1" applyAlignment="1">
      <alignment horizontal="center" wrapText="1"/>
    </xf>
    <xf numFmtId="0" fontId="4" fillId="0" borderId="5" xfId="0" applyFont="1" applyFill="1" applyBorder="1" applyAlignment="1">
      <alignment wrapText="1"/>
    </xf>
    <xf numFmtId="4" fontId="4" fillId="0" borderId="5" xfId="0" applyNumberFormat="1" applyFont="1" applyFill="1" applyBorder="1"/>
    <xf numFmtId="49" fontId="17" fillId="0" borderId="5" xfId="0" applyNumberFormat="1" applyFont="1" applyFill="1" applyBorder="1" applyAlignment="1">
      <alignment horizontal="center" wrapText="1"/>
    </xf>
    <xf numFmtId="0" fontId="17" fillId="0" borderId="5" xfId="0" applyNumberFormat="1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5" xfId="0" applyNumberFormat="1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wrapText="1"/>
    </xf>
    <xf numFmtId="49" fontId="16" fillId="2" borderId="5" xfId="0" applyNumberFormat="1" applyFont="1" applyFill="1" applyBorder="1" applyAlignment="1">
      <alignment horizontal="center" wrapText="1"/>
    </xf>
    <xf numFmtId="0" fontId="14" fillId="0" borderId="5" xfId="0" applyFont="1" applyBorder="1" applyAlignment="1">
      <alignment wrapText="1"/>
    </xf>
    <xf numFmtId="4" fontId="14" fillId="0" borderId="5" xfId="0" applyNumberFormat="1" applyFont="1" applyBorder="1"/>
    <xf numFmtId="0" fontId="14" fillId="0" borderId="5" xfId="0" applyFont="1" applyFill="1" applyBorder="1" applyAlignment="1">
      <alignment wrapText="1"/>
    </xf>
    <xf numFmtId="4" fontId="17" fillId="0" borderId="5" xfId="0" applyNumberFormat="1" applyFont="1" applyFill="1" applyBorder="1"/>
    <xf numFmtId="49" fontId="4" fillId="0" borderId="5" xfId="0" applyNumberFormat="1" applyFont="1" applyFill="1" applyBorder="1" applyAlignment="1">
      <alignment horizontal="center" wrapText="1"/>
    </xf>
    <xf numFmtId="0" fontId="19" fillId="0" borderId="5" xfId="0" applyFont="1" applyBorder="1" applyAlignment="1">
      <alignment horizontal="left" wrapText="1"/>
    </xf>
    <xf numFmtId="0" fontId="4" fillId="14" borderId="5" xfId="0" applyFont="1" applyFill="1" applyBorder="1" applyAlignment="1">
      <alignment horizontal="left" wrapText="1"/>
    </xf>
    <xf numFmtId="0" fontId="4" fillId="14" borderId="5" xfId="0" applyNumberFormat="1" applyFont="1" applyFill="1" applyBorder="1" applyAlignment="1">
      <alignment horizontal="center" wrapText="1"/>
    </xf>
    <xf numFmtId="0" fontId="4" fillId="14" borderId="5" xfId="0" applyFont="1" applyFill="1" applyBorder="1" applyAlignment="1">
      <alignment wrapText="1"/>
    </xf>
    <xf numFmtId="4" fontId="4" fillId="14" borderId="5" xfId="0" applyNumberFormat="1" applyFont="1" applyFill="1" applyBorder="1"/>
    <xf numFmtId="0" fontId="19" fillId="0" borderId="0" xfId="0" applyFont="1" applyBorder="1"/>
    <xf numFmtId="0" fontId="2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9" fontId="13" fillId="0" borderId="5" xfId="0" applyNumberFormat="1" applyFont="1" applyBorder="1" applyAlignment="1">
      <alignment horizontal="center"/>
    </xf>
    <xf numFmtId="49" fontId="13" fillId="0" borderId="5" xfId="0" applyNumberFormat="1" applyFont="1" applyBorder="1" applyAlignment="1">
      <alignment horizontal="center" wrapText="1"/>
    </xf>
    <xf numFmtId="0" fontId="22" fillId="0" borderId="5" xfId="0" applyFont="1" applyBorder="1" applyAlignment="1">
      <alignment horizontal="center"/>
    </xf>
    <xf numFmtId="49" fontId="13" fillId="0" borderId="5" xfId="0" applyNumberFormat="1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49" fontId="8" fillId="8" borderId="5" xfId="0" applyNumberFormat="1" applyFont="1" applyFill="1" applyBorder="1" applyAlignment="1">
      <alignment horizontal="center"/>
    </xf>
    <xf numFmtId="49" fontId="2" fillId="8" borderId="5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8" borderId="2" xfId="0" applyFont="1" applyFill="1" applyBorder="1" applyAlignment="1">
      <alignment horizontal="center" wrapText="1"/>
    </xf>
    <xf numFmtId="0" fontId="2" fillId="8" borderId="2" xfId="0" applyFont="1" applyFill="1" applyBorder="1" applyAlignment="1">
      <alignment horizontal="center" wrapText="1"/>
    </xf>
    <xf numFmtId="0" fontId="44" fillId="8" borderId="2" xfId="0" applyFont="1" applyFill="1" applyBorder="1" applyAlignment="1">
      <alignment horizontal="center"/>
    </xf>
    <xf numFmtId="0" fontId="54" fillId="0" borderId="5" xfId="0" applyFont="1" applyBorder="1"/>
    <xf numFmtId="165" fontId="8" fillId="4" borderId="5" xfId="0" applyNumberFormat="1" applyFont="1" applyFill="1" applyBorder="1"/>
    <xf numFmtId="165" fontId="8" fillId="0" borderId="5" xfId="0" applyNumberFormat="1" applyFont="1" applyBorder="1"/>
    <xf numFmtId="165" fontId="2" fillId="0" borderId="5" xfId="0" applyNumberFormat="1" applyFont="1" applyBorder="1" applyAlignment="1">
      <alignment vertical="center"/>
    </xf>
    <xf numFmtId="0" fontId="6" fillId="12" borderId="5" xfId="0" applyFont="1" applyFill="1" applyBorder="1" applyAlignment="1">
      <alignment shrinkToFit="1"/>
    </xf>
    <xf numFmtId="49" fontId="6" fillId="12" borderId="4" xfId="0" applyNumberFormat="1" applyFont="1" applyFill="1" applyBorder="1" applyAlignment="1">
      <alignment horizontal="center" wrapText="1"/>
    </xf>
    <xf numFmtId="0" fontId="6" fillId="12" borderId="5" xfId="0" applyFont="1" applyFill="1" applyBorder="1" applyAlignment="1">
      <alignment wrapText="1"/>
    </xf>
    <xf numFmtId="4" fontId="4" fillId="12" borderId="5" xfId="0" applyNumberFormat="1" applyFont="1" applyFill="1" applyBorder="1" applyAlignment="1">
      <alignment horizontal="right"/>
    </xf>
    <xf numFmtId="0" fontId="0" fillId="0" borderId="0" xfId="0" applyFont="1"/>
    <xf numFmtId="4" fontId="53" fillId="0" borderId="0" xfId="0" applyNumberFormat="1" applyFont="1" applyAlignment="1">
      <alignment horizontal="center"/>
    </xf>
    <xf numFmtId="0" fontId="8" fillId="7" borderId="2" xfId="0" applyFont="1" applyFill="1" applyBorder="1" applyAlignment="1">
      <alignment horizontal="center"/>
    </xf>
    <xf numFmtId="4" fontId="8" fillId="0" borderId="5" xfId="0" applyNumberFormat="1" applyFont="1" applyBorder="1" applyAlignment="1">
      <alignment horizontal="right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8" fillId="0" borderId="0" xfId="0" applyFont="1" applyAlignment="1">
      <alignment horizontal="center" wrapText="1"/>
    </xf>
    <xf numFmtId="0" fontId="10" fillId="6" borderId="2" xfId="0" applyFont="1" applyFill="1" applyBorder="1" applyAlignment="1">
      <alignment horizontal="center"/>
    </xf>
    <xf numFmtId="165" fontId="10" fillId="6" borderId="2" xfId="0" applyNumberFormat="1" applyFont="1" applyFill="1" applyBorder="1" applyAlignment="1">
      <alignment horizontal="right"/>
    </xf>
    <xf numFmtId="0" fontId="10" fillId="6" borderId="2" xfId="0" applyFont="1" applyFill="1" applyBorder="1" applyAlignment="1">
      <alignment wrapText="1"/>
    </xf>
    <xf numFmtId="0" fontId="55" fillId="11" borderId="5" xfId="0" applyFont="1" applyFill="1" applyBorder="1" applyAlignment="1">
      <alignment horizontal="left" wrapText="1"/>
    </xf>
    <xf numFmtId="0" fontId="55" fillId="11" borderId="5" xfId="0" applyFont="1" applyFill="1" applyBorder="1" applyAlignment="1">
      <alignment wrapText="1"/>
    </xf>
    <xf numFmtId="4" fontId="55" fillId="11" borderId="5" xfId="0" applyNumberFormat="1" applyFont="1" applyFill="1" applyBorder="1"/>
    <xf numFmtId="4" fontId="56" fillId="11" borderId="5" xfId="0" applyNumberFormat="1" applyFont="1" applyFill="1" applyBorder="1"/>
    <xf numFmtId="49" fontId="8" fillId="11" borderId="5" xfId="0" applyNumberFormat="1" applyFont="1" applyFill="1" applyBorder="1" applyAlignment="1">
      <alignment horizontal="left" wrapText="1"/>
    </xf>
    <xf numFmtId="0" fontId="8" fillId="11" borderId="5" xfId="0" applyFont="1" applyFill="1" applyBorder="1" applyAlignment="1">
      <alignment wrapText="1"/>
    </xf>
    <xf numFmtId="4" fontId="8" fillId="11" borderId="5" xfId="0" applyNumberFormat="1" applyFont="1" applyFill="1" applyBorder="1"/>
    <xf numFmtId="49" fontId="55" fillId="11" borderId="5" xfId="0" applyNumberFormat="1" applyFont="1" applyFill="1" applyBorder="1" applyAlignment="1">
      <alignment horizontal="left" wrapText="1"/>
    </xf>
    <xf numFmtId="0" fontId="55" fillId="11" borderId="5" xfId="0" applyNumberFormat="1" applyFont="1" applyFill="1" applyBorder="1" applyAlignment="1">
      <alignment horizontal="center" wrapText="1"/>
    </xf>
    <xf numFmtId="0" fontId="56" fillId="11" borderId="5" xfId="0" applyFont="1" applyFill="1" applyBorder="1" applyAlignment="1">
      <alignment wrapText="1"/>
    </xf>
    <xf numFmtId="4" fontId="56" fillId="11" borderId="5" xfId="0" applyNumberFormat="1" applyFont="1" applyFill="1" applyBorder="1" applyAlignment="1">
      <alignment wrapText="1"/>
    </xf>
    <xf numFmtId="49" fontId="56" fillId="11" borderId="5" xfId="0" applyNumberFormat="1" applyFont="1" applyFill="1" applyBorder="1" applyAlignment="1">
      <alignment horizontal="center" wrapText="1"/>
    </xf>
    <xf numFmtId="49" fontId="56" fillId="8" borderId="5" xfId="0" applyNumberFormat="1" applyFont="1" applyFill="1" applyBorder="1" applyAlignment="1">
      <alignment horizontal="center" wrapText="1"/>
    </xf>
    <xf numFmtId="0" fontId="56" fillId="8" borderId="5" xfId="0" applyNumberFormat="1" applyFont="1" applyFill="1" applyBorder="1" applyAlignment="1">
      <alignment horizontal="center" wrapText="1"/>
    </xf>
    <xf numFmtId="0" fontId="56" fillId="8" borderId="5" xfId="0" applyFont="1" applyFill="1" applyBorder="1" applyAlignment="1">
      <alignment wrapText="1"/>
    </xf>
    <xf numFmtId="4" fontId="56" fillId="8" borderId="5" xfId="0" applyNumberFormat="1" applyFont="1" applyFill="1" applyBorder="1"/>
    <xf numFmtId="49" fontId="55" fillId="8" borderId="5" xfId="0" applyNumberFormat="1" applyFont="1" applyFill="1" applyBorder="1" applyAlignment="1">
      <alignment horizontal="left" wrapText="1"/>
    </xf>
    <xf numFmtId="4" fontId="56" fillId="8" borderId="5" xfId="0" applyNumberFormat="1" applyFont="1" applyFill="1" applyBorder="1" applyAlignment="1">
      <alignment wrapText="1"/>
    </xf>
    <xf numFmtId="4" fontId="55" fillId="11" borderId="5" xfId="0" applyNumberFormat="1" applyFont="1" applyFill="1" applyBorder="1" applyAlignment="1">
      <alignment wrapText="1"/>
    </xf>
    <xf numFmtId="0" fontId="55" fillId="8" borderId="5" xfId="0" applyNumberFormat="1" applyFont="1" applyFill="1" applyBorder="1" applyAlignment="1">
      <alignment horizontal="center" wrapText="1"/>
    </xf>
    <xf numFmtId="0" fontId="55" fillId="8" borderId="5" xfId="0" applyFont="1" applyFill="1" applyBorder="1" applyAlignment="1">
      <alignment wrapText="1"/>
    </xf>
    <xf numFmtId="4" fontId="55" fillId="8" borderId="5" xfId="0" applyNumberFormat="1" applyFont="1" applyFill="1" applyBorder="1"/>
    <xf numFmtId="0" fontId="56" fillId="11" borderId="5" xfId="0" applyFont="1" applyFill="1" applyBorder="1" applyAlignment="1">
      <alignment horizontal="left" wrapText="1"/>
    </xf>
    <xf numFmtId="0" fontId="56" fillId="11" borderId="2" xfId="0" applyNumberFormat="1" applyFont="1" applyFill="1" applyBorder="1" applyAlignment="1">
      <alignment horizontal="center" wrapText="1"/>
    </xf>
    <xf numFmtId="0" fontId="55" fillId="11" borderId="2" xfId="0" applyFont="1" applyFill="1" applyBorder="1" applyAlignment="1">
      <alignment wrapText="1"/>
    </xf>
    <xf numFmtId="0" fontId="56" fillId="11" borderId="5" xfId="0" applyFont="1" applyFill="1" applyBorder="1"/>
    <xf numFmtId="165" fontId="56" fillId="11" borderId="5" xfId="0" applyNumberFormat="1" applyFont="1" applyFill="1" applyBorder="1"/>
    <xf numFmtId="0" fontId="55" fillId="11" borderId="5" xfId="0" applyFont="1" applyFill="1" applyBorder="1"/>
    <xf numFmtId="49" fontId="55" fillId="11" borderId="5" xfId="0" applyNumberFormat="1" applyFont="1" applyFill="1" applyBorder="1" applyAlignment="1">
      <alignment horizontal="center" wrapText="1"/>
    </xf>
    <xf numFmtId="4" fontId="55" fillId="11" borderId="5" xfId="0" applyNumberFormat="1" applyFont="1" applyFill="1" applyBorder="1" applyAlignment="1">
      <alignment horizontal="right" wrapText="1"/>
    </xf>
    <xf numFmtId="0" fontId="55" fillId="11" borderId="2" xfId="0" applyFont="1" applyFill="1" applyBorder="1" applyAlignment="1">
      <alignment horizontal="left" wrapText="1"/>
    </xf>
    <xf numFmtId="4" fontId="56" fillId="11" borderId="5" xfId="0" applyNumberFormat="1" applyFont="1" applyFill="1" applyBorder="1" applyAlignment="1">
      <alignment horizontal="right"/>
    </xf>
    <xf numFmtId="0" fontId="24" fillId="0" borderId="0" xfId="0" applyFont="1"/>
    <xf numFmtId="49" fontId="55" fillId="11" borderId="4" xfId="0" applyNumberFormat="1" applyFont="1" applyFill="1" applyBorder="1" applyAlignment="1">
      <alignment horizontal="center" wrapText="1"/>
    </xf>
    <xf numFmtId="49" fontId="56" fillId="11" borderId="5" xfId="0" applyNumberFormat="1" applyFont="1" applyFill="1" applyBorder="1" applyAlignment="1">
      <alignment horizontal="center"/>
    </xf>
    <xf numFmtId="49" fontId="55" fillId="11" borderId="5" xfId="0" applyNumberFormat="1" applyFont="1" applyFill="1" applyBorder="1" applyAlignment="1">
      <alignment horizontal="center"/>
    </xf>
    <xf numFmtId="49" fontId="8" fillId="11" borderId="5" xfId="0" applyNumberFormat="1" applyFont="1" applyFill="1" applyBorder="1" applyAlignment="1">
      <alignment horizontal="center"/>
    </xf>
    <xf numFmtId="49" fontId="55" fillId="8" borderId="5" xfId="0" applyNumberFormat="1" applyFont="1" applyFill="1" applyBorder="1" applyAlignment="1">
      <alignment horizontal="center" wrapText="1"/>
    </xf>
    <xf numFmtId="49" fontId="8" fillId="8" borderId="5" xfId="0" applyNumberFormat="1" applyFont="1" applyFill="1" applyBorder="1" applyAlignment="1">
      <alignment horizontal="center" wrapText="1"/>
    </xf>
    <xf numFmtId="49" fontId="2" fillId="8" borderId="5" xfId="0" applyNumberFormat="1" applyFont="1" applyFill="1" applyBorder="1" applyAlignment="1">
      <alignment horizontal="center" wrapText="1"/>
    </xf>
    <xf numFmtId="0" fontId="11" fillId="0" borderId="0" xfId="0" applyFont="1"/>
    <xf numFmtId="0" fontId="59" fillId="0" borderId="15" xfId="0" applyFont="1" applyBorder="1"/>
    <xf numFmtId="0" fontId="39" fillId="0" borderId="0" xfId="0" applyFont="1" applyAlignment="1">
      <alignment horizontal="center" vertical="top"/>
    </xf>
    <xf numFmtId="0" fontId="18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60" fillId="0" borderId="0" xfId="0" applyFont="1"/>
    <xf numFmtId="0" fontId="62" fillId="7" borderId="16" xfId="0" applyFont="1" applyFill="1" applyBorder="1" applyAlignment="1">
      <alignment horizontal="center"/>
    </xf>
    <xf numFmtId="0" fontId="62" fillId="16" borderId="15" xfId="0" applyFont="1" applyFill="1" applyBorder="1" applyAlignment="1">
      <alignment wrapText="1"/>
    </xf>
    <xf numFmtId="0" fontId="12" fillId="0" borderId="0" xfId="0" applyFont="1"/>
    <xf numFmtId="0" fontId="64" fillId="11" borderId="15" xfId="0" applyFont="1" applyFill="1" applyBorder="1"/>
    <xf numFmtId="167" fontId="63" fillId="16" borderId="15" xfId="0" applyNumberFormat="1" applyFont="1" applyFill="1" applyBorder="1" applyAlignment="1"/>
    <xf numFmtId="167" fontId="11" fillId="0" borderId="15" xfId="0" applyNumberFormat="1" applyFont="1" applyBorder="1" applyAlignment="1"/>
    <xf numFmtId="167" fontId="63" fillId="11" borderId="15" xfId="0" applyNumberFormat="1" applyFont="1" applyFill="1" applyBorder="1" applyAlignment="1"/>
    <xf numFmtId="167" fontId="62" fillId="11" borderId="15" xfId="0" applyNumberFormat="1" applyFont="1" applyFill="1" applyBorder="1" applyAlignment="1"/>
    <xf numFmtId="167" fontId="12" fillId="0" borderId="15" xfId="0" applyNumberFormat="1" applyFont="1" applyBorder="1" applyAlignment="1"/>
    <xf numFmtId="0" fontId="57" fillId="0" borderId="15" xfId="0" applyFont="1" applyBorder="1" applyAlignment="1">
      <alignment horizontal="left" wrapText="1"/>
    </xf>
    <xf numFmtId="0" fontId="58" fillId="11" borderId="15" xfId="0" applyFont="1" applyFill="1" applyBorder="1"/>
    <xf numFmtId="0" fontId="57" fillId="0" borderId="15" xfId="0" applyFont="1" applyBorder="1"/>
    <xf numFmtId="0" fontId="57" fillId="0" borderId="15" xfId="0" applyFont="1" applyBorder="1" applyAlignment="1">
      <alignment wrapText="1"/>
    </xf>
    <xf numFmtId="0" fontId="64" fillId="11" borderId="15" xfId="0" applyFont="1" applyFill="1" applyBorder="1" applyAlignment="1">
      <alignment wrapText="1"/>
    </xf>
    <xf numFmtId="0" fontId="45" fillId="0" borderId="5" xfId="0" applyFont="1" applyBorder="1" applyAlignment="1">
      <alignment wrapText="1"/>
    </xf>
    <xf numFmtId="0" fontId="12" fillId="9" borderId="5" xfId="0" applyFont="1" applyFill="1" applyBorder="1" applyAlignment="1">
      <alignment horizontal="center" wrapText="1"/>
    </xf>
    <xf numFmtId="0" fontId="12" fillId="9" borderId="5" xfId="0" applyFont="1" applyFill="1" applyBorder="1"/>
    <xf numFmtId="165" fontId="12" fillId="9" borderId="5" xfId="0" applyNumberFormat="1" applyFont="1" applyFill="1" applyBorder="1"/>
    <xf numFmtId="49" fontId="8" fillId="7" borderId="5" xfId="0" applyNumberFormat="1" applyFont="1" applyFill="1" applyBorder="1" applyAlignment="1">
      <alignment horizontal="center"/>
    </xf>
    <xf numFmtId="49" fontId="55" fillId="0" borderId="5" xfId="0" applyNumberFormat="1" applyFont="1" applyFill="1" applyBorder="1" applyAlignment="1">
      <alignment horizontal="left" wrapText="1"/>
    </xf>
    <xf numFmtId="49" fontId="55" fillId="0" borderId="5" xfId="0" applyNumberFormat="1" applyFont="1" applyFill="1" applyBorder="1" applyAlignment="1">
      <alignment horizontal="center"/>
    </xf>
    <xf numFmtId="0" fontId="55" fillId="0" borderId="5" xfId="0" applyFont="1" applyFill="1" applyBorder="1" applyAlignment="1">
      <alignment wrapText="1"/>
    </xf>
    <xf numFmtId="4" fontId="55" fillId="0" borderId="5" xfId="0" applyNumberFormat="1" applyFont="1" applyFill="1" applyBorder="1"/>
    <xf numFmtId="39" fontId="11" fillId="0" borderId="5" xfId="0" applyNumberFormat="1" applyFont="1" applyBorder="1" applyAlignment="1">
      <alignment horizontal="right"/>
    </xf>
    <xf numFmtId="49" fontId="55" fillId="17" borderId="5" xfId="0" applyNumberFormat="1" applyFont="1" applyFill="1" applyBorder="1" applyAlignment="1">
      <alignment horizontal="left" wrapText="1"/>
    </xf>
    <xf numFmtId="49" fontId="55" fillId="17" borderId="5" xfId="0" applyNumberFormat="1" applyFont="1" applyFill="1" applyBorder="1" applyAlignment="1">
      <alignment horizontal="center" wrapText="1"/>
    </xf>
    <xf numFmtId="0" fontId="56" fillId="17" borderId="5" xfId="0" applyFont="1" applyFill="1" applyBorder="1" applyAlignment="1">
      <alignment wrapText="1"/>
    </xf>
    <xf numFmtId="4" fontId="56" fillId="17" borderId="5" xfId="0" applyNumberFormat="1" applyFont="1" applyFill="1" applyBorder="1" applyAlignment="1">
      <alignment wrapText="1"/>
    </xf>
    <xf numFmtId="4" fontId="56" fillId="17" borderId="5" xfId="0" applyNumberFormat="1" applyFont="1" applyFill="1" applyBorder="1"/>
    <xf numFmtId="0" fontId="0" fillId="17" borderId="0" xfId="0" applyFill="1"/>
    <xf numFmtId="0" fontId="12" fillId="17" borderId="5" xfId="0" applyFont="1" applyFill="1" applyBorder="1" applyAlignment="1">
      <alignment wrapText="1"/>
    </xf>
    <xf numFmtId="49" fontId="8" fillId="17" borderId="5" xfId="0" applyNumberFormat="1" applyFont="1" applyFill="1" applyBorder="1" applyAlignment="1">
      <alignment horizontal="center" wrapText="1"/>
    </xf>
    <xf numFmtId="49" fontId="8" fillId="17" borderId="5" xfId="0" applyNumberFormat="1" applyFont="1" applyFill="1" applyBorder="1" applyAlignment="1">
      <alignment horizontal="left" wrapText="1"/>
    </xf>
    <xf numFmtId="4" fontId="12" fillId="17" borderId="5" xfId="0" applyNumberFormat="1" applyFont="1" applyFill="1" applyBorder="1" applyAlignment="1">
      <alignment wrapText="1"/>
    </xf>
    <xf numFmtId="4" fontId="12" fillId="17" borderId="5" xfId="0" applyNumberFormat="1" applyFont="1" applyFill="1" applyBorder="1"/>
    <xf numFmtId="0" fontId="0" fillId="17" borderId="0" xfId="0" applyFont="1" applyFill="1"/>
    <xf numFmtId="49" fontId="2" fillId="17" borderId="5" xfId="0" applyNumberFormat="1" applyFont="1" applyFill="1" applyBorder="1" applyAlignment="1">
      <alignment horizontal="left" wrapText="1"/>
    </xf>
    <xf numFmtId="49" fontId="2" fillId="17" borderId="5" xfId="0" applyNumberFormat="1" applyFont="1" applyFill="1" applyBorder="1" applyAlignment="1">
      <alignment horizontal="center" wrapText="1"/>
    </xf>
    <xf numFmtId="0" fontId="11" fillId="17" borderId="5" xfId="0" applyFont="1" applyFill="1" applyBorder="1" applyAlignment="1">
      <alignment wrapText="1"/>
    </xf>
    <xf numFmtId="4" fontId="11" fillId="17" borderId="5" xfId="0" applyNumberFormat="1" applyFont="1" applyFill="1" applyBorder="1" applyAlignment="1">
      <alignment wrapText="1"/>
    </xf>
    <xf numFmtId="4" fontId="11" fillId="17" borderId="5" xfId="0" applyNumberFormat="1" applyFont="1" applyFill="1" applyBorder="1"/>
    <xf numFmtId="49" fontId="56" fillId="17" borderId="5" xfId="0" applyNumberFormat="1" applyFont="1" applyFill="1" applyBorder="1" applyAlignment="1">
      <alignment horizontal="center" wrapText="1"/>
    </xf>
    <xf numFmtId="49" fontId="12" fillId="17" borderId="5" xfId="0" applyNumberFormat="1" applyFont="1" applyFill="1" applyBorder="1" applyAlignment="1">
      <alignment horizontal="center" wrapText="1"/>
    </xf>
    <xf numFmtId="49" fontId="11" fillId="17" borderId="5" xfId="0" applyNumberFormat="1" applyFont="1" applyFill="1" applyBorder="1" applyAlignment="1">
      <alignment horizontal="center" wrapText="1"/>
    </xf>
    <xf numFmtId="0" fontId="35" fillId="7" borderId="5" xfId="0" applyFont="1" applyFill="1" applyBorder="1" applyAlignment="1">
      <alignment vertical="top" wrapText="1"/>
    </xf>
    <xf numFmtId="0" fontId="55" fillId="8" borderId="5" xfId="0" applyFont="1" applyFill="1" applyBorder="1" applyAlignment="1">
      <alignment horizontal="left" wrapText="1"/>
    </xf>
    <xf numFmtId="49" fontId="55" fillId="8" borderId="4" xfId="0" applyNumberFormat="1" applyFont="1" applyFill="1" applyBorder="1" applyAlignment="1">
      <alignment horizontal="center" wrapText="1"/>
    </xf>
    <xf numFmtId="0" fontId="2" fillId="8" borderId="5" xfId="0" applyFont="1" applyFill="1" applyBorder="1" applyAlignment="1">
      <alignment horizontal="left" wrapText="1"/>
    </xf>
    <xf numFmtId="49" fontId="2" fillId="8" borderId="4" xfId="0" applyNumberFormat="1" applyFont="1" applyFill="1" applyBorder="1" applyAlignment="1">
      <alignment horizontal="center" wrapText="1"/>
    </xf>
    <xf numFmtId="49" fontId="8" fillId="8" borderId="4" xfId="0" applyNumberFormat="1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10" fontId="0" fillId="0" borderId="0" xfId="2" applyNumberFormat="1" applyFont="1"/>
    <xf numFmtId="10" fontId="10" fillId="6" borderId="2" xfId="2" applyNumberFormat="1" applyFont="1" applyFill="1" applyBorder="1" applyAlignment="1">
      <alignment horizontal="right"/>
    </xf>
    <xf numFmtId="10" fontId="0" fillId="0" borderId="5" xfId="2" applyNumberFormat="1" applyFont="1" applyBorder="1"/>
    <xf numFmtId="10" fontId="35" fillId="7" borderId="5" xfId="2" applyNumberFormat="1" applyFont="1" applyFill="1" applyBorder="1"/>
    <xf numFmtId="10" fontId="55" fillId="11" borderId="5" xfId="2" applyNumberFormat="1" applyFont="1" applyFill="1" applyBorder="1" applyAlignment="1">
      <alignment wrapText="1"/>
    </xf>
    <xf numFmtId="10" fontId="35" fillId="0" borderId="5" xfId="2" applyNumberFormat="1" applyFont="1" applyBorder="1"/>
    <xf numFmtId="10" fontId="45" fillId="0" borderId="5" xfId="2" applyNumberFormat="1" applyFont="1" applyBorder="1"/>
    <xf numFmtId="10" fontId="5" fillId="7" borderId="5" xfId="2" applyNumberFormat="1" applyFont="1" applyFill="1" applyBorder="1"/>
    <xf numFmtId="10" fontId="5" fillId="0" borderId="5" xfId="2" applyNumberFormat="1" applyFont="1" applyBorder="1"/>
    <xf numFmtId="10" fontId="11" fillId="0" borderId="5" xfId="2" applyNumberFormat="1" applyFont="1" applyBorder="1"/>
    <xf numFmtId="10" fontId="12" fillId="0" borderId="5" xfId="2" applyNumberFormat="1" applyFont="1" applyBorder="1"/>
    <xf numFmtId="10" fontId="12" fillId="7" borderId="5" xfId="2" applyNumberFormat="1" applyFont="1" applyFill="1" applyBorder="1"/>
    <xf numFmtId="10" fontId="6" fillId="15" borderId="5" xfId="2" applyNumberFormat="1" applyFont="1" applyFill="1" applyBorder="1"/>
    <xf numFmtId="10" fontId="6" fillId="6" borderId="5" xfId="2" applyNumberFormat="1" applyFont="1" applyFill="1" applyBorder="1" applyAlignment="1">
      <alignment wrapText="1"/>
    </xf>
    <xf numFmtId="10" fontId="7" fillId="0" borderId="5" xfId="2" applyNumberFormat="1" applyFont="1" applyBorder="1" applyAlignment="1">
      <alignment wrapText="1"/>
    </xf>
    <xf numFmtId="10" fontId="7" fillId="12" borderId="5" xfId="2" applyNumberFormat="1" applyFont="1" applyFill="1" applyBorder="1"/>
    <xf numFmtId="10" fontId="55" fillId="11" borderId="5" xfId="2" applyNumberFormat="1" applyFont="1" applyFill="1" applyBorder="1"/>
    <xf numFmtId="10" fontId="0" fillId="0" borderId="5" xfId="2" applyNumberFormat="1" applyFont="1" applyBorder="1" applyAlignment="1">
      <alignment wrapText="1"/>
    </xf>
    <xf numFmtId="10" fontId="8" fillId="0" borderId="5" xfId="2" applyNumberFormat="1" applyFont="1" applyBorder="1"/>
    <xf numFmtId="10" fontId="55" fillId="8" borderId="5" xfId="2" applyNumberFormat="1" applyFont="1" applyFill="1" applyBorder="1"/>
    <xf numFmtId="10" fontId="8" fillId="8" borderId="5" xfId="2" applyNumberFormat="1" applyFont="1" applyFill="1" applyBorder="1"/>
    <xf numFmtId="10" fontId="2" fillId="8" borderId="5" xfId="2" applyNumberFormat="1" applyFont="1" applyFill="1" applyBorder="1"/>
    <xf numFmtId="10" fontId="2" fillId="0" borderId="5" xfId="2" applyNumberFormat="1" applyFont="1" applyBorder="1"/>
    <xf numFmtId="10" fontId="11" fillId="0" borderId="5" xfId="2" applyNumberFormat="1" applyFont="1" applyBorder="1" applyAlignment="1">
      <alignment wrapText="1"/>
    </xf>
    <xf numFmtId="2" fontId="11" fillId="0" borderId="5" xfId="0" applyNumberFormat="1" applyFont="1" applyBorder="1"/>
    <xf numFmtId="10" fontId="21" fillId="15" borderId="5" xfId="2" applyNumberFormat="1" applyFont="1" applyFill="1" applyBorder="1" applyAlignment="1">
      <alignment shrinkToFit="1"/>
    </xf>
    <xf numFmtId="10" fontId="4" fillId="6" borderId="5" xfId="2" applyNumberFormat="1" applyFont="1" applyFill="1" applyBorder="1" applyAlignment="1">
      <alignment horizontal="right"/>
    </xf>
    <xf numFmtId="10" fontId="3" fillId="12" borderId="5" xfId="2" applyNumberFormat="1" applyFont="1" applyFill="1" applyBorder="1"/>
    <xf numFmtId="10" fontId="9" fillId="0" borderId="5" xfId="2" applyNumberFormat="1" applyFont="1" applyBorder="1"/>
    <xf numFmtId="10" fontId="8" fillId="7" borderId="5" xfId="2" applyNumberFormat="1" applyFont="1" applyFill="1" applyBorder="1" applyAlignment="1">
      <alignment wrapText="1"/>
    </xf>
    <xf numFmtId="10" fontId="13" fillId="0" borderId="5" xfId="2" applyNumberFormat="1" applyFont="1" applyBorder="1"/>
    <xf numFmtId="10" fontId="2" fillId="0" borderId="5" xfId="2" applyNumberFormat="1" applyFont="1" applyBorder="1" applyAlignment="1">
      <alignment wrapText="1"/>
    </xf>
    <xf numFmtId="10" fontId="19" fillId="0" borderId="5" xfId="2" applyNumberFormat="1" applyFont="1" applyBorder="1" applyAlignment="1">
      <alignment wrapText="1"/>
    </xf>
    <xf numFmtId="10" fontId="8" fillId="7" borderId="5" xfId="2" applyNumberFormat="1" applyFont="1" applyFill="1" applyBorder="1"/>
    <xf numFmtId="10" fontId="5" fillId="4" borderId="5" xfId="2" applyNumberFormat="1" applyFont="1" applyFill="1" applyBorder="1"/>
    <xf numFmtId="10" fontId="13" fillId="0" borderId="5" xfId="2" applyNumberFormat="1" applyFont="1" applyBorder="1" applyAlignment="1">
      <alignment wrapText="1"/>
    </xf>
    <xf numFmtId="10" fontId="47" fillId="8" borderId="5" xfId="2" applyNumberFormat="1" applyFont="1" applyFill="1" applyBorder="1"/>
    <xf numFmtId="10" fontId="18" fillId="12" borderId="5" xfId="2" applyNumberFormat="1" applyFont="1" applyFill="1" applyBorder="1"/>
    <xf numFmtId="10" fontId="18" fillId="8" borderId="5" xfId="2" applyNumberFormat="1" applyFont="1" applyFill="1" applyBorder="1"/>
    <xf numFmtId="10" fontId="27" fillId="0" borderId="5" xfId="2" applyNumberFormat="1" applyFont="1" applyBorder="1"/>
    <xf numFmtId="10" fontId="12" fillId="4" borderId="5" xfId="2" applyNumberFormat="1" applyFont="1" applyFill="1" applyBorder="1"/>
    <xf numFmtId="10" fontId="11" fillId="0" borderId="5" xfId="2" applyNumberFormat="1" applyFont="1" applyBorder="1" applyAlignment="1">
      <alignment vertical="center"/>
    </xf>
    <xf numFmtId="10" fontId="12" fillId="0" borderId="5" xfId="2" applyNumberFormat="1" applyFont="1" applyBorder="1" applyAlignment="1">
      <alignment horizontal="right"/>
    </xf>
    <xf numFmtId="10" fontId="5" fillId="7" borderId="5" xfId="2" applyNumberFormat="1" applyFont="1" applyFill="1" applyBorder="1" applyAlignment="1">
      <alignment wrapText="1"/>
    </xf>
    <xf numFmtId="10" fontId="42" fillId="8" borderId="5" xfId="2" applyNumberFormat="1" applyFont="1" applyFill="1" applyBorder="1" applyAlignment="1">
      <alignment wrapText="1"/>
    </xf>
    <xf numFmtId="10" fontId="8" fillId="8" borderId="5" xfId="2" applyNumberFormat="1" applyFont="1" applyFill="1" applyBorder="1" applyAlignment="1">
      <alignment wrapText="1"/>
    </xf>
    <xf numFmtId="10" fontId="11" fillId="8" borderId="5" xfId="2" applyNumberFormat="1" applyFont="1" applyFill="1" applyBorder="1" applyAlignment="1">
      <alignment wrapText="1"/>
    </xf>
    <xf numFmtId="10" fontId="12" fillId="8" borderId="5" xfId="2" applyNumberFormat="1" applyFont="1" applyFill="1" applyBorder="1"/>
    <xf numFmtId="10" fontId="11" fillId="8" borderId="5" xfId="2" applyNumberFormat="1" applyFont="1" applyFill="1" applyBorder="1"/>
    <xf numFmtId="10" fontId="8" fillId="2" borderId="5" xfId="2" applyNumberFormat="1" applyFont="1" applyFill="1" applyBorder="1" applyAlignment="1">
      <alignment horizontal="right"/>
    </xf>
    <xf numFmtId="10" fontId="5" fillId="0" borderId="5" xfId="2" applyNumberFormat="1" applyFont="1" applyBorder="1" applyAlignment="1">
      <alignment wrapText="1"/>
    </xf>
    <xf numFmtId="10" fontId="8" fillId="0" borderId="5" xfId="2" applyNumberFormat="1" applyFont="1" applyBorder="1" applyAlignment="1">
      <alignment wrapText="1"/>
    </xf>
    <xf numFmtId="10" fontId="51" fillId="0" borderId="5" xfId="2" applyNumberFormat="1" applyFont="1" applyBorder="1" applyAlignment="1">
      <alignment wrapText="1"/>
    </xf>
    <xf numFmtId="10" fontId="12" fillId="7" borderId="5" xfId="2" applyNumberFormat="1" applyFont="1" applyFill="1" applyBorder="1" applyAlignment="1">
      <alignment wrapText="1"/>
    </xf>
    <xf numFmtId="10" fontId="3" fillId="6" borderId="5" xfId="2" applyNumberFormat="1" applyFont="1" applyFill="1" applyBorder="1"/>
    <xf numFmtId="10" fontId="4" fillId="13" borderId="5" xfId="2" applyNumberFormat="1" applyFont="1" applyFill="1" applyBorder="1"/>
    <xf numFmtId="10" fontId="8" fillId="4" borderId="5" xfId="2" applyNumberFormat="1" applyFont="1" applyFill="1" applyBorder="1"/>
    <xf numFmtId="10" fontId="8" fillId="11" borderId="5" xfId="2" applyNumberFormat="1" applyFont="1" applyFill="1" applyBorder="1"/>
    <xf numFmtId="10" fontId="23" fillId="0" borderId="5" xfId="2" applyNumberFormat="1" applyFont="1" applyBorder="1" applyAlignment="1">
      <alignment horizontal="center"/>
    </xf>
    <xf numFmtId="10" fontId="5" fillId="4" borderId="5" xfId="2" applyNumberFormat="1" applyFont="1" applyFill="1" applyBorder="1" applyAlignment="1">
      <alignment wrapText="1"/>
    </xf>
    <xf numFmtId="10" fontId="5" fillId="0" borderId="9" xfId="2" applyNumberFormat="1" applyFont="1" applyBorder="1"/>
    <xf numFmtId="10" fontId="12" fillId="8" borderId="5" xfId="2" applyNumberFormat="1" applyFont="1" applyFill="1" applyBorder="1" applyAlignment="1">
      <alignment wrapText="1"/>
    </xf>
    <xf numFmtId="10" fontId="12" fillId="0" borderId="5" xfId="2" applyNumberFormat="1" applyFont="1" applyBorder="1" applyAlignment="1">
      <alignment wrapText="1"/>
    </xf>
    <xf numFmtId="10" fontId="9" fillId="8" borderId="5" xfId="2" applyNumberFormat="1" applyFont="1" applyFill="1" applyBorder="1"/>
    <xf numFmtId="10" fontId="5" fillId="8" borderId="5" xfId="2" applyNumberFormat="1" applyFont="1" applyFill="1" applyBorder="1"/>
    <xf numFmtId="10" fontId="12" fillId="4" borderId="5" xfId="2" applyNumberFormat="1" applyFont="1" applyFill="1" applyBorder="1" applyAlignment="1">
      <alignment wrapText="1"/>
    </xf>
    <xf numFmtId="10" fontId="4" fillId="12" borderId="5" xfId="2" applyNumberFormat="1" applyFont="1" applyFill="1" applyBorder="1" applyAlignment="1">
      <alignment horizontal="right"/>
    </xf>
    <xf numFmtId="10" fontId="0" fillId="8" borderId="5" xfId="2" applyNumberFormat="1" applyFont="1" applyFill="1" applyBorder="1"/>
    <xf numFmtId="10" fontId="46" fillId="0" borderId="5" xfId="2" applyNumberFormat="1" applyFont="1" applyBorder="1" applyAlignment="1">
      <alignment wrapText="1"/>
    </xf>
    <xf numFmtId="10" fontId="8" fillId="4" borderId="5" xfId="2" applyNumberFormat="1" applyFont="1" applyFill="1" applyBorder="1" applyAlignment="1">
      <alignment wrapText="1"/>
    </xf>
    <xf numFmtId="10" fontId="2" fillId="8" borderId="5" xfId="2" applyNumberFormat="1" applyFont="1" applyFill="1" applyBorder="1" applyAlignment="1">
      <alignment wrapText="1"/>
    </xf>
    <xf numFmtId="10" fontId="46" fillId="0" borderId="5" xfId="2" applyNumberFormat="1" applyFont="1" applyBorder="1"/>
    <xf numFmtId="10" fontId="56" fillId="11" borderId="5" xfId="2" applyNumberFormat="1" applyFont="1" applyFill="1" applyBorder="1"/>
    <xf numFmtId="10" fontId="46" fillId="8" borderId="5" xfId="2" applyNumberFormat="1" applyFont="1" applyFill="1" applyBorder="1"/>
    <xf numFmtId="10" fontId="12" fillId="7" borderId="5" xfId="2" applyNumberFormat="1" applyFont="1" applyFill="1" applyBorder="1" applyAlignment="1">
      <alignment horizontal="right"/>
    </xf>
    <xf numFmtId="10" fontId="51" fillId="8" borderId="5" xfId="2" applyNumberFormat="1" applyFont="1" applyFill="1" applyBorder="1"/>
    <xf numFmtId="10" fontId="44" fillId="8" borderId="5" xfId="2" applyNumberFormat="1" applyFont="1" applyFill="1" applyBorder="1"/>
    <xf numFmtId="10" fontId="12" fillId="9" borderId="5" xfId="2" applyNumberFormat="1" applyFont="1" applyFill="1" applyBorder="1"/>
    <xf numFmtId="10" fontId="55" fillId="0" borderId="5" xfId="2" applyNumberFormat="1" applyFont="1" applyFill="1" applyBorder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10" fontId="21" fillId="9" borderId="5" xfId="2" applyNumberFormat="1" applyFont="1" applyFill="1" applyBorder="1"/>
    <xf numFmtId="10" fontId="7" fillId="0" borderId="5" xfId="2" applyNumberFormat="1" applyFont="1" applyBorder="1"/>
    <xf numFmtId="10" fontId="21" fillId="11" borderId="5" xfId="2" applyNumberFormat="1" applyFont="1" applyFill="1" applyBorder="1"/>
    <xf numFmtId="10" fontId="7" fillId="11" borderId="5" xfId="2" applyNumberFormat="1" applyFont="1" applyFill="1" applyBorder="1"/>
    <xf numFmtId="10" fontId="5" fillId="0" borderId="5" xfId="2" applyNumberFormat="1" applyFont="1" applyFill="1" applyBorder="1"/>
    <xf numFmtId="10" fontId="5" fillId="0" borderId="5" xfId="2" applyNumberFormat="1" applyFont="1" applyFill="1" applyBorder="1" applyAlignment="1">
      <alignment wrapText="1"/>
    </xf>
    <xf numFmtId="10" fontId="7" fillId="10" borderId="5" xfId="2" applyNumberFormat="1" applyFont="1" applyFill="1" applyBorder="1"/>
    <xf numFmtId="10" fontId="8" fillId="0" borderId="5" xfId="2" applyNumberFormat="1" applyFont="1" applyFill="1" applyBorder="1"/>
    <xf numFmtId="10" fontId="4" fillId="10" borderId="5" xfId="2" applyNumberFormat="1" applyFont="1" applyFill="1" applyBorder="1"/>
    <xf numFmtId="10" fontId="8" fillId="2" borderId="5" xfId="2" applyNumberFormat="1" applyFont="1" applyFill="1" applyBorder="1"/>
    <xf numFmtId="10" fontId="4" fillId="4" borderId="5" xfId="2" applyNumberFormat="1" applyFont="1" applyFill="1" applyBorder="1"/>
    <xf numFmtId="10" fontId="6" fillId="5" borderId="5" xfId="2" applyNumberFormat="1" applyFont="1" applyFill="1" applyBorder="1"/>
    <xf numFmtId="10" fontId="21" fillId="0" borderId="5" xfId="2" applyNumberFormat="1" applyFont="1" applyFill="1" applyBorder="1" applyAlignment="1">
      <alignment horizontal="right"/>
    </xf>
    <xf numFmtId="10" fontId="7" fillId="4" borderId="5" xfId="2" applyNumberFormat="1" applyFont="1" applyFill="1" applyBorder="1" applyAlignment="1">
      <alignment horizontal="right"/>
    </xf>
    <xf numFmtId="10" fontId="2" fillId="0" borderId="5" xfId="2" applyNumberFormat="1" applyFont="1" applyFill="1" applyBorder="1" applyAlignment="1">
      <alignment horizontal="right"/>
    </xf>
    <xf numFmtId="4" fontId="30" fillId="9" borderId="10" xfId="0" applyNumberFormat="1" applyFont="1" applyFill="1" applyBorder="1" applyAlignment="1">
      <alignment horizontal="center" vertical="center" wrapText="1"/>
    </xf>
    <xf numFmtId="4" fontId="30" fillId="9" borderId="11" xfId="0" applyNumberFormat="1" applyFont="1" applyFill="1" applyBorder="1" applyAlignment="1">
      <alignment horizontal="center" vertical="center" wrapText="1"/>
    </xf>
    <xf numFmtId="10" fontId="6" fillId="3" borderId="5" xfId="2" applyNumberFormat="1" applyFont="1" applyFill="1" applyBorder="1"/>
    <xf numFmtId="10" fontId="4" fillId="0" borderId="5" xfId="2" applyNumberFormat="1" applyFont="1" applyBorder="1" applyAlignment="1">
      <alignment wrapText="1"/>
    </xf>
    <xf numFmtId="10" fontId="10" fillId="12" borderId="5" xfId="2" applyNumberFormat="1" applyFont="1" applyFill="1" applyBorder="1"/>
    <xf numFmtId="10" fontId="10" fillId="8" borderId="5" xfId="2" applyNumberFormat="1" applyFont="1" applyFill="1" applyBorder="1"/>
    <xf numFmtId="10" fontId="17" fillId="0" borderId="5" xfId="2" applyNumberFormat="1" applyFont="1" applyBorder="1"/>
    <xf numFmtId="10" fontId="6" fillId="6" borderId="5" xfId="2" applyNumberFormat="1" applyFont="1" applyFill="1" applyBorder="1"/>
    <xf numFmtId="10" fontId="6" fillId="0" borderId="5" xfId="2" applyNumberFormat="1" applyFont="1" applyBorder="1"/>
    <xf numFmtId="10" fontId="4" fillId="12" borderId="5" xfId="2" applyNumberFormat="1" applyFont="1" applyFill="1" applyBorder="1"/>
    <xf numFmtId="10" fontId="19" fillId="0" borderId="5" xfId="2" applyNumberFormat="1" applyFont="1" applyBorder="1"/>
    <xf numFmtId="10" fontId="4" fillId="2" borderId="5" xfId="2" applyNumberFormat="1" applyFont="1" applyFill="1" applyBorder="1"/>
    <xf numFmtId="10" fontId="56" fillId="11" borderId="5" xfId="2" applyNumberFormat="1" applyFont="1" applyFill="1" applyBorder="1" applyAlignment="1">
      <alignment wrapText="1"/>
    </xf>
    <xf numFmtId="10" fontId="56" fillId="17" borderId="5" xfId="2" applyNumberFormat="1" applyFont="1" applyFill="1" applyBorder="1" applyAlignment="1">
      <alignment wrapText="1"/>
    </xf>
    <xf numFmtId="10" fontId="12" fillId="17" borderId="5" xfId="2" applyNumberFormat="1" applyFont="1" applyFill="1" applyBorder="1" applyAlignment="1">
      <alignment wrapText="1"/>
    </xf>
    <xf numFmtId="10" fontId="11" fillId="17" borderId="5" xfId="2" applyNumberFormat="1" applyFont="1" applyFill="1" applyBorder="1" applyAlignment="1">
      <alignment wrapText="1"/>
    </xf>
    <xf numFmtId="10" fontId="56" fillId="8" borderId="5" xfId="2" applyNumberFormat="1" applyFont="1" applyFill="1" applyBorder="1" applyAlignment="1">
      <alignment wrapText="1"/>
    </xf>
    <xf numFmtId="10" fontId="4" fillId="0" borderId="5" xfId="2" applyNumberFormat="1" applyFont="1" applyFill="1" applyBorder="1"/>
    <xf numFmtId="10" fontId="56" fillId="8" borderId="5" xfId="2" applyNumberFormat="1" applyFont="1" applyFill="1" applyBorder="1"/>
    <xf numFmtId="10" fontId="2" fillId="0" borderId="5" xfId="2" applyNumberFormat="1" applyFont="1" applyFill="1" applyBorder="1"/>
    <xf numFmtId="10" fontId="12" fillId="0" borderId="5" xfId="2" applyNumberFormat="1" applyFont="1" applyFill="1" applyBorder="1" applyAlignment="1">
      <alignment wrapText="1"/>
    </xf>
    <xf numFmtId="10" fontId="12" fillId="0" borderId="5" xfId="2" applyNumberFormat="1" applyFont="1" applyFill="1" applyBorder="1"/>
    <xf numFmtId="10" fontId="56" fillId="17" borderId="5" xfId="2" applyNumberFormat="1" applyFont="1" applyFill="1" applyBorder="1"/>
    <xf numFmtId="10" fontId="12" fillId="17" borderId="5" xfId="2" applyNumberFormat="1" applyFont="1" applyFill="1" applyBorder="1"/>
    <xf numFmtId="10" fontId="11" fillId="17" borderId="5" xfId="2" applyNumberFormat="1" applyFont="1" applyFill="1" applyBorder="1"/>
    <xf numFmtId="10" fontId="14" fillId="0" borderId="5" xfId="2" applyNumberFormat="1" applyFont="1" applyBorder="1"/>
    <xf numFmtId="10" fontId="12" fillId="7" borderId="5" xfId="2" applyNumberFormat="1" applyFont="1" applyFill="1" applyBorder="1" applyAlignment="1"/>
    <xf numFmtId="10" fontId="12" fillId="8" borderId="5" xfId="2" applyNumberFormat="1" applyFont="1" applyFill="1" applyBorder="1" applyAlignment="1">
      <alignment horizontal="right"/>
    </xf>
    <xf numFmtId="10" fontId="11" fillId="8" borderId="5" xfId="2" applyNumberFormat="1" applyFont="1" applyFill="1" applyBorder="1" applyAlignment="1">
      <alignment horizontal="right"/>
    </xf>
    <xf numFmtId="10" fontId="4" fillId="14" borderId="5" xfId="2" applyNumberFormat="1" applyFont="1" applyFill="1" applyBorder="1"/>
    <xf numFmtId="10" fontId="11" fillId="0" borderId="5" xfId="2" applyNumberFormat="1" applyFont="1" applyFill="1" applyBorder="1"/>
    <xf numFmtId="10" fontId="6" fillId="9" borderId="5" xfId="2" applyNumberFormat="1" applyFont="1" applyFill="1" applyBorder="1" applyAlignment="1">
      <alignment wrapText="1"/>
    </xf>
    <xf numFmtId="10" fontId="7" fillId="9" borderId="5" xfId="2" applyNumberFormat="1" applyFont="1" applyFill="1" applyBorder="1" applyAlignment="1">
      <alignment wrapText="1"/>
    </xf>
    <xf numFmtId="10" fontId="7" fillId="2" borderId="5" xfId="2" applyNumberFormat="1" applyFont="1" applyFill="1" applyBorder="1" applyAlignment="1">
      <alignment wrapText="1"/>
    </xf>
    <xf numFmtId="10" fontId="4" fillId="11" borderId="5" xfId="2" applyNumberFormat="1" applyFont="1" applyFill="1" applyBorder="1" applyAlignment="1">
      <alignment wrapText="1"/>
    </xf>
    <xf numFmtId="10" fontId="10" fillId="11" borderId="5" xfId="2" applyNumberFormat="1" applyFont="1" applyFill="1" applyBorder="1" applyAlignment="1">
      <alignment wrapText="1"/>
    </xf>
    <xf numFmtId="10" fontId="1" fillId="0" borderId="5" xfId="2" applyNumberFormat="1" applyFont="1" applyBorder="1" applyAlignment="1">
      <alignment wrapText="1"/>
    </xf>
    <xf numFmtId="10" fontId="9" fillId="11" borderId="5" xfId="2" applyNumberFormat="1" applyFont="1" applyFill="1" applyBorder="1" applyAlignment="1">
      <alignment wrapText="1"/>
    </xf>
    <xf numFmtId="0" fontId="0" fillId="0" borderId="0" xfId="0" applyAlignment="1">
      <alignment horizontal="center"/>
    </xf>
    <xf numFmtId="0" fontId="56" fillId="8" borderId="5" xfId="0" applyFont="1" applyFill="1" applyBorder="1" applyAlignment="1">
      <alignment horizontal="left" wrapText="1"/>
    </xf>
    <xf numFmtId="49" fontId="56" fillId="8" borderId="5" xfId="0" applyNumberFormat="1" applyFont="1" applyFill="1" applyBorder="1" applyAlignment="1">
      <alignment horizontal="center"/>
    </xf>
    <xf numFmtId="0" fontId="56" fillId="8" borderId="5" xfId="0" applyFont="1" applyFill="1" applyBorder="1"/>
    <xf numFmtId="165" fontId="56" fillId="8" borderId="5" xfId="0" applyNumberFormat="1" applyFont="1" applyFill="1" applyBorder="1"/>
    <xf numFmtId="10" fontId="63" fillId="16" borderId="15" xfId="2" applyNumberFormat="1" applyFont="1" applyFill="1" applyBorder="1" applyAlignment="1"/>
    <xf numFmtId="10" fontId="63" fillId="18" borderId="15" xfId="2" applyNumberFormat="1" applyFont="1" applyFill="1" applyBorder="1" applyAlignment="1"/>
    <xf numFmtId="0" fontId="39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28" fillId="0" borderId="0" xfId="0" applyFont="1" applyAlignment="1">
      <alignment horizontal="left" wrapText="1"/>
    </xf>
    <xf numFmtId="0" fontId="28" fillId="0" borderId="0" xfId="0" applyFont="1" applyAlignment="1">
      <alignment horizontal="center"/>
    </xf>
    <xf numFmtId="165" fontId="18" fillId="0" borderId="5" xfId="0" applyNumberFormat="1" applyFont="1" applyBorder="1" applyAlignment="1">
      <alignment wrapText="1"/>
    </xf>
    <xf numFmtId="0" fontId="30" fillId="9" borderId="5" xfId="1" applyFont="1" applyFill="1" applyBorder="1" applyAlignment="1">
      <alignment horizontal="center" vertical="center"/>
    </xf>
    <xf numFmtId="0" fontId="36" fillId="9" borderId="5" xfId="1" applyFont="1" applyFill="1" applyBorder="1" applyAlignment="1">
      <alignment horizontal="center" vertical="center"/>
    </xf>
    <xf numFmtId="0" fontId="36" fillId="9" borderId="5" xfId="1" applyFont="1" applyFill="1" applyBorder="1" applyAlignment="1">
      <alignment horizontal="center" vertical="center" wrapText="1"/>
    </xf>
    <xf numFmtId="165" fontId="36" fillId="9" borderId="5" xfId="1" applyNumberFormat="1" applyFont="1" applyFill="1" applyBorder="1" applyAlignment="1">
      <alignment horizontal="right" vertical="center"/>
    </xf>
    <xf numFmtId="4" fontId="36" fillId="9" borderId="5" xfId="1" applyNumberFormat="1" applyFont="1" applyFill="1" applyBorder="1" applyAlignment="1">
      <alignment horizontal="center" vertical="center" wrapText="1"/>
    </xf>
    <xf numFmtId="0" fontId="29" fillId="9" borderId="5" xfId="1" applyFont="1" applyFill="1" applyBorder="1" applyAlignment="1">
      <alignment horizontal="center" wrapText="1"/>
    </xf>
    <xf numFmtId="165" fontId="21" fillId="9" borderId="5" xfId="1" applyNumberFormat="1" applyFont="1" applyFill="1" applyBorder="1" applyAlignment="1">
      <alignment horizontal="right" wrapText="1"/>
    </xf>
    <xf numFmtId="0" fontId="3" fillId="0" borderId="5" xfId="1" applyFont="1" applyBorder="1" applyAlignment="1">
      <alignment horizontal="left" wrapText="1"/>
    </xf>
    <xf numFmtId="165" fontId="3" fillId="0" borderId="5" xfId="1" applyNumberFormat="1" applyFont="1" applyBorder="1" applyAlignment="1">
      <alignment horizontal="right" wrapText="1"/>
    </xf>
    <xf numFmtId="0" fontId="6" fillId="11" borderId="5" xfId="1" applyFont="1" applyFill="1" applyBorder="1" applyAlignment="1">
      <alignment wrapText="1"/>
    </xf>
    <xf numFmtId="165" fontId="6" fillId="11" borderId="5" xfId="1" applyNumberFormat="1" applyFont="1" applyFill="1" applyBorder="1" applyAlignment="1">
      <alignment horizontal="right" wrapText="1"/>
    </xf>
    <xf numFmtId="0" fontId="2" fillId="0" borderId="5" xfId="1" applyBorder="1" applyAlignment="1">
      <alignment wrapText="1"/>
    </xf>
    <xf numFmtId="165" fontId="2" fillId="0" borderId="5" xfId="1" applyNumberFormat="1" applyBorder="1" applyAlignment="1">
      <alignment horizontal="right" wrapText="1"/>
    </xf>
    <xf numFmtId="0" fontId="4" fillId="11" borderId="5" xfId="1" applyFont="1" applyFill="1" applyBorder="1" applyAlignment="1">
      <alignment horizontal="left" wrapText="1"/>
    </xf>
    <xf numFmtId="165" fontId="4" fillId="11" borderId="5" xfId="1" applyNumberFormat="1" applyFont="1" applyFill="1" applyBorder="1" applyAlignment="1">
      <alignment horizontal="right" wrapText="1"/>
    </xf>
    <xf numFmtId="0" fontId="8" fillId="0" borderId="5" xfId="1" applyFont="1" applyFill="1" applyBorder="1" applyAlignment="1">
      <alignment horizontal="left" wrapText="1"/>
    </xf>
    <xf numFmtId="165" fontId="8" fillId="0" borderId="5" xfId="1" applyNumberFormat="1" applyFont="1" applyFill="1" applyBorder="1" applyAlignment="1">
      <alignment horizontal="right" wrapText="1"/>
    </xf>
    <xf numFmtId="0" fontId="8" fillId="0" borderId="5" xfId="1" applyFont="1" applyFill="1" applyBorder="1" applyAlignment="1">
      <alignment wrapText="1"/>
    </xf>
    <xf numFmtId="0" fontId="7" fillId="11" borderId="5" xfId="1" applyFont="1" applyFill="1" applyBorder="1" applyAlignment="1">
      <alignment wrapText="1"/>
    </xf>
    <xf numFmtId="165" fontId="7" fillId="11" borderId="5" xfId="1" applyNumberFormat="1" applyFont="1" applyFill="1" applyBorder="1" applyAlignment="1">
      <alignment horizontal="right" wrapText="1"/>
    </xf>
    <xf numFmtId="0" fontId="5" fillId="0" borderId="5" xfId="1" applyFont="1" applyFill="1" applyBorder="1" applyAlignment="1">
      <alignment wrapText="1"/>
    </xf>
    <xf numFmtId="165" fontId="5" fillId="0" borderId="5" xfId="1" applyNumberFormat="1" applyFont="1" applyFill="1" applyBorder="1" applyAlignment="1">
      <alignment horizontal="right" wrapText="1"/>
    </xf>
    <xf numFmtId="0" fontId="4" fillId="11" borderId="5" xfId="1" applyFont="1" applyFill="1" applyBorder="1" applyAlignment="1">
      <alignment wrapText="1"/>
    </xf>
    <xf numFmtId="0" fontId="4" fillId="10" borderId="5" xfId="1" applyFont="1" applyFill="1" applyBorder="1" applyAlignment="1">
      <alignment wrapText="1"/>
    </xf>
    <xf numFmtId="165" fontId="4" fillId="10" borderId="5" xfId="1" applyNumberFormat="1" applyFont="1" applyFill="1" applyBorder="1" applyAlignment="1">
      <alignment horizontal="right" wrapText="1"/>
    </xf>
    <xf numFmtId="0" fontId="8" fillId="2" borderId="5" xfId="1" applyFont="1" applyFill="1" applyBorder="1" applyAlignment="1">
      <alignment wrapText="1"/>
    </xf>
    <xf numFmtId="165" fontId="8" fillId="2" borderId="5" xfId="1" applyNumberFormat="1" applyFont="1" applyFill="1" applyBorder="1" applyAlignment="1">
      <alignment horizontal="right" wrapText="1"/>
    </xf>
    <xf numFmtId="0" fontId="6" fillId="4" borderId="5" xfId="1" applyFont="1" applyFill="1" applyBorder="1" applyAlignment="1">
      <alignment wrapText="1"/>
    </xf>
    <xf numFmtId="165" fontId="6" fillId="4" borderId="5" xfId="1" applyNumberFormat="1" applyFont="1" applyFill="1" applyBorder="1" applyAlignment="1">
      <alignment horizontal="right" wrapText="1"/>
    </xf>
    <xf numFmtId="0" fontId="6" fillId="0" borderId="5" xfId="1" applyFont="1" applyFill="1" applyBorder="1" applyAlignment="1">
      <alignment wrapText="1"/>
    </xf>
    <xf numFmtId="165" fontId="6" fillId="0" borderId="5" xfId="1" applyNumberFormat="1" applyFont="1" applyFill="1" applyBorder="1" applyAlignment="1">
      <alignment horizontal="right" wrapText="1"/>
    </xf>
    <xf numFmtId="0" fontId="7" fillId="10" borderId="5" xfId="1" applyFont="1" applyFill="1" applyBorder="1" applyAlignment="1">
      <alignment wrapText="1"/>
    </xf>
    <xf numFmtId="165" fontId="7" fillId="10" borderId="5" xfId="1" applyNumberFormat="1" applyFont="1" applyFill="1" applyBorder="1" applyAlignment="1">
      <alignment horizontal="right" wrapText="1"/>
    </xf>
    <xf numFmtId="0" fontId="4" fillId="9" borderId="5" xfId="1" applyFont="1" applyFill="1" applyBorder="1" applyAlignment="1">
      <alignment horizontal="center"/>
    </xf>
    <xf numFmtId="165" fontId="4" fillId="9" borderId="5" xfId="1" applyNumberFormat="1" applyFont="1" applyFill="1" applyBorder="1" applyAlignment="1">
      <alignment horizontal="center"/>
    </xf>
    <xf numFmtId="4" fontId="4" fillId="9" borderId="5" xfId="1" applyNumberFormat="1" applyFont="1" applyFill="1" applyBorder="1" applyAlignment="1">
      <alignment horizontal="center"/>
    </xf>
    <xf numFmtId="165" fontId="5" fillId="0" borderId="5" xfId="1" applyNumberFormat="1" applyFont="1" applyBorder="1" applyAlignment="1">
      <alignment horizontal="right" wrapText="1"/>
    </xf>
    <xf numFmtId="165" fontId="13" fillId="0" borderId="5" xfId="1" applyNumberFormat="1" applyFont="1" applyBorder="1" applyAlignment="1">
      <alignment horizontal="right" wrapText="1"/>
    </xf>
    <xf numFmtId="165" fontId="5" fillId="2" borderId="5" xfId="1" applyNumberFormat="1" applyFont="1" applyFill="1" applyBorder="1" applyAlignment="1">
      <alignment horizontal="right" wrapText="1"/>
    </xf>
    <xf numFmtId="165" fontId="35" fillId="0" borderId="5" xfId="0" applyNumberFormat="1" applyFont="1" applyBorder="1" applyAlignment="1">
      <alignment horizontal="right"/>
    </xf>
    <xf numFmtId="165" fontId="21" fillId="4" borderId="5" xfId="1" applyNumberFormat="1" applyFont="1" applyFill="1" applyBorder="1" applyAlignment="1">
      <alignment horizontal="right" wrapText="1"/>
    </xf>
    <xf numFmtId="165" fontId="26" fillId="0" borderId="5" xfId="1" applyNumberFormat="1" applyFont="1" applyBorder="1" applyAlignment="1">
      <alignment horizontal="right" wrapText="1"/>
    </xf>
    <xf numFmtId="0" fontId="39" fillId="0" borderId="0" xfId="0" applyFont="1" applyAlignment="1">
      <alignment horizontal="center" vertical="top"/>
    </xf>
    <xf numFmtId="0" fontId="30" fillId="9" borderId="5" xfId="0" applyFont="1" applyFill="1" applyBorder="1" applyAlignment="1">
      <alignment horizontal="center" vertical="center"/>
    </xf>
    <xf numFmtId="0" fontId="36" fillId="9" borderId="5" xfId="0" applyFont="1" applyFill="1" applyBorder="1" applyAlignment="1">
      <alignment horizontal="center" vertical="center"/>
    </xf>
    <xf numFmtId="0" fontId="36" fillId="9" borderId="5" xfId="0" applyFont="1" applyFill="1" applyBorder="1" applyAlignment="1">
      <alignment horizontal="center" vertical="center" wrapText="1"/>
    </xf>
    <xf numFmtId="4" fontId="36" fillId="9" borderId="5" xfId="0" applyNumberFormat="1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/>
    </xf>
    <xf numFmtId="4" fontId="10" fillId="9" borderId="5" xfId="0" applyNumberFormat="1" applyFont="1" applyFill="1" applyBorder="1" applyAlignment="1">
      <alignment horizontal="center"/>
    </xf>
    <xf numFmtId="0" fontId="15" fillId="9" borderId="5" xfId="0" applyFont="1" applyFill="1" applyBorder="1" applyAlignment="1">
      <alignment horizontal="center" wrapText="1"/>
    </xf>
    <xf numFmtId="165" fontId="6" fillId="9" borderId="5" xfId="0" applyNumberFormat="1" applyFont="1" applyFill="1" applyBorder="1" applyAlignment="1">
      <alignment horizontal="right" wrapText="1"/>
    </xf>
    <xf numFmtId="0" fontId="15" fillId="0" borderId="5" xfId="0" applyFont="1" applyBorder="1" applyAlignment="1">
      <alignment horizontal="left"/>
    </xf>
    <xf numFmtId="165" fontId="15" fillId="0" borderId="5" xfId="0" applyNumberFormat="1" applyFont="1" applyBorder="1" applyAlignment="1">
      <alignment horizontal="right"/>
    </xf>
    <xf numFmtId="0" fontId="6" fillId="9" borderId="5" xfId="0" applyFont="1" applyFill="1" applyBorder="1" applyAlignment="1">
      <alignment horizontal="left"/>
    </xf>
    <xf numFmtId="165" fontId="6" fillId="9" borderId="5" xfId="0" applyNumberFormat="1" applyFont="1" applyFill="1" applyBorder="1" applyAlignment="1">
      <alignment horizontal="right"/>
    </xf>
    <xf numFmtId="0" fontId="6" fillId="2" borderId="5" xfId="0" applyFont="1" applyFill="1" applyBorder="1" applyAlignment="1">
      <alignment horizontal="left"/>
    </xf>
    <xf numFmtId="165" fontId="6" fillId="2" borderId="5" xfId="0" applyNumberFormat="1" applyFont="1" applyFill="1" applyBorder="1" applyAlignment="1">
      <alignment horizontal="right"/>
    </xf>
    <xf numFmtId="0" fontId="4" fillId="11" borderId="5" xfId="0" applyFont="1" applyFill="1" applyBorder="1" applyAlignment="1">
      <alignment horizontal="left"/>
    </xf>
    <xf numFmtId="165" fontId="4" fillId="11" borderId="5" xfId="0" applyNumberFormat="1" applyFont="1" applyFill="1" applyBorder="1" applyAlignment="1">
      <alignment horizontal="right"/>
    </xf>
    <xf numFmtId="165" fontId="8" fillId="0" borderId="5" xfId="0" applyNumberFormat="1" applyFont="1" applyFill="1" applyBorder="1" applyAlignment="1">
      <alignment horizontal="right"/>
    </xf>
    <xf numFmtId="0" fontId="4" fillId="11" borderId="5" xfId="0" applyFont="1" applyFill="1" applyBorder="1"/>
    <xf numFmtId="165" fontId="8" fillId="0" borderId="5" xfId="0" applyNumberFormat="1" applyFont="1" applyFill="1" applyBorder="1" applyAlignment="1">
      <alignment horizontal="right" wrapText="1"/>
    </xf>
    <xf numFmtId="165" fontId="0" fillId="0" borderId="5" xfId="0" applyNumberFormat="1" applyBorder="1" applyAlignment="1">
      <alignment horizontal="right" wrapText="1"/>
    </xf>
    <xf numFmtId="165" fontId="2" fillId="0" borderId="5" xfId="0" applyNumberFormat="1" applyFont="1" applyBorder="1" applyAlignment="1">
      <alignment horizontal="right" wrapText="1"/>
    </xf>
    <xf numFmtId="0" fontId="4" fillId="11" borderId="5" xfId="0" applyFont="1" applyFill="1" applyBorder="1" applyAlignment="1">
      <alignment wrapText="1"/>
    </xf>
    <xf numFmtId="165" fontId="4" fillId="11" borderId="5" xfId="0" applyNumberFormat="1" applyFont="1" applyFill="1" applyBorder="1" applyAlignment="1">
      <alignment horizontal="right" wrapText="1"/>
    </xf>
    <xf numFmtId="165" fontId="5" fillId="0" borderId="5" xfId="0" applyNumberFormat="1" applyFont="1" applyFill="1" applyBorder="1" applyAlignment="1">
      <alignment horizontal="right" wrapText="1"/>
    </xf>
    <xf numFmtId="165" fontId="13" fillId="0" borderId="5" xfId="0" applyNumberFormat="1" applyFont="1" applyBorder="1" applyAlignment="1">
      <alignment horizontal="right" wrapText="1"/>
    </xf>
    <xf numFmtId="0" fontId="7" fillId="11" borderId="5" xfId="0" applyFont="1" applyFill="1" applyBorder="1" applyAlignment="1">
      <alignment wrapText="1"/>
    </xf>
    <xf numFmtId="165" fontId="7" fillId="11" borderId="5" xfId="0" applyNumberFormat="1" applyFont="1" applyFill="1" applyBorder="1" applyAlignment="1">
      <alignment horizontal="right" wrapText="1"/>
    </xf>
    <xf numFmtId="165" fontId="8" fillId="8" borderId="5" xfId="0" applyNumberFormat="1" applyFont="1" applyFill="1" applyBorder="1" applyAlignment="1">
      <alignment horizontal="right" wrapText="1"/>
    </xf>
    <xf numFmtId="165" fontId="5" fillId="0" borderId="5" xfId="0" applyNumberFormat="1" applyFont="1" applyBorder="1" applyAlignment="1">
      <alignment horizontal="right" wrapText="1"/>
    </xf>
    <xf numFmtId="0" fontId="6" fillId="9" borderId="5" xfId="0" applyFont="1" applyFill="1" applyBorder="1" applyAlignment="1">
      <alignment wrapText="1"/>
    </xf>
    <xf numFmtId="0" fontId="9" fillId="11" borderId="5" xfId="0" applyFont="1" applyFill="1" applyBorder="1" applyAlignment="1">
      <alignment wrapText="1"/>
    </xf>
    <xf numFmtId="165" fontId="9" fillId="11" borderId="5" xfId="0" applyNumberFormat="1" applyFont="1" applyFill="1" applyBorder="1" applyAlignment="1">
      <alignment horizontal="right" wrapText="1"/>
    </xf>
    <xf numFmtId="0" fontId="5" fillId="0" borderId="5" xfId="0" applyFont="1" applyFill="1" applyBorder="1"/>
    <xf numFmtId="165" fontId="5" fillId="0" borderId="5" xfId="0" applyNumberFormat="1" applyFont="1" applyFill="1" applyBorder="1" applyAlignment="1">
      <alignment horizontal="right"/>
    </xf>
    <xf numFmtId="0" fontId="37" fillId="9" borderId="5" xfId="0" applyFont="1" applyFill="1" applyBorder="1" applyAlignment="1">
      <alignment horizontal="center" vertical="center"/>
    </xf>
    <xf numFmtId="0" fontId="30" fillId="9" borderId="5" xfId="0" applyFont="1" applyFill="1" applyBorder="1" applyAlignment="1">
      <alignment horizontal="center" vertical="center" wrapText="1"/>
    </xf>
    <xf numFmtId="165" fontId="13" fillId="0" borderId="5" xfId="0" applyNumberFormat="1" applyFont="1" applyFill="1" applyBorder="1" applyAlignment="1">
      <alignment wrapText="1"/>
    </xf>
    <xf numFmtId="165" fontId="21" fillId="5" borderId="5" xfId="0" applyNumberFormat="1" applyFont="1" applyFill="1" applyBorder="1" applyAlignment="1">
      <alignment wrapText="1"/>
    </xf>
    <xf numFmtId="165" fontId="21" fillId="0" borderId="5" xfId="0" applyNumberFormat="1" applyFont="1" applyFill="1" applyBorder="1" applyAlignment="1">
      <alignment wrapText="1"/>
    </xf>
    <xf numFmtId="165" fontId="21" fillId="4" borderId="5" xfId="0" applyNumberFormat="1" applyFont="1" applyFill="1" applyBorder="1" applyAlignment="1">
      <alignment wrapText="1"/>
    </xf>
    <xf numFmtId="0" fontId="4" fillId="9" borderId="5" xfId="0" applyFont="1" applyFill="1" applyBorder="1" applyAlignment="1"/>
    <xf numFmtId="0" fontId="10" fillId="9" borderId="5" xfId="0" applyFont="1" applyFill="1" applyBorder="1" applyAlignment="1">
      <alignment horizontal="center"/>
    </xf>
    <xf numFmtId="0" fontId="5" fillId="0" borderId="0" xfId="0" applyFont="1" applyBorder="1"/>
    <xf numFmtId="165" fontId="18" fillId="0" borderId="5" xfId="0" applyNumberFormat="1" applyFont="1" applyBorder="1"/>
    <xf numFmtId="10" fontId="3" fillId="0" borderId="5" xfId="2" applyNumberFormat="1" applyFont="1" applyBorder="1"/>
    <xf numFmtId="165" fontId="3" fillId="0" borderId="5" xfId="0" applyNumberFormat="1" applyFont="1" applyBorder="1"/>
    <xf numFmtId="4" fontId="41" fillId="0" borderId="5" xfId="0" applyNumberFormat="1" applyFont="1" applyBorder="1"/>
    <xf numFmtId="0" fontId="0" fillId="8" borderId="0" xfId="0" applyFill="1" applyAlignment="1">
      <alignment horizontal="center"/>
    </xf>
    <xf numFmtId="0" fontId="5" fillId="8" borderId="0" xfId="0" applyFont="1" applyFill="1"/>
    <xf numFmtId="0" fontId="9" fillId="0" borderId="0" xfId="0" applyFont="1" applyBorder="1"/>
    <xf numFmtId="4" fontId="9" fillId="0" borderId="0" xfId="0" applyNumberFormat="1" applyFont="1" applyBorder="1"/>
    <xf numFmtId="0" fontId="9" fillId="7" borderId="5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 wrapText="1"/>
    </xf>
    <xf numFmtId="0" fontId="5" fillId="7" borderId="5" xfId="0" applyFont="1" applyFill="1" applyBorder="1" applyAlignment="1">
      <alignment horizontal="center" vertical="center" wrapText="1"/>
    </xf>
    <xf numFmtId="0" fontId="9" fillId="0" borderId="5" xfId="0" applyFont="1" applyBorder="1"/>
    <xf numFmtId="0" fontId="3" fillId="0" borderId="5" xfId="0" applyFont="1" applyBorder="1" applyAlignment="1">
      <alignment vertical="top"/>
    </xf>
    <xf numFmtId="0" fontId="5" fillId="0" borderId="5" xfId="0" applyFont="1" applyBorder="1" applyAlignment="1">
      <alignment vertical="top" wrapText="1"/>
    </xf>
    <xf numFmtId="0" fontId="18" fillId="0" borderId="5" xfId="0" applyFont="1" applyBorder="1"/>
    <xf numFmtId="0" fontId="1" fillId="0" borderId="2" xfId="0" applyFont="1" applyBorder="1"/>
    <xf numFmtId="165" fontId="18" fillId="0" borderId="2" xfId="0" applyNumberFormat="1" applyFont="1" applyBorder="1"/>
    <xf numFmtId="4" fontId="3" fillId="0" borderId="2" xfId="0" applyNumberFormat="1" applyFont="1" applyBorder="1"/>
    <xf numFmtId="10" fontId="3" fillId="0" borderId="2" xfId="2" applyNumberFormat="1" applyFont="1" applyBorder="1"/>
    <xf numFmtId="168" fontId="5" fillId="7" borderId="5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Border="1"/>
    <xf numFmtId="4" fontId="3" fillId="0" borderId="0" xfId="0" applyNumberFormat="1" applyFont="1" applyBorder="1"/>
    <xf numFmtId="165" fontId="3" fillId="0" borderId="5" xfId="0" applyNumberFormat="1" applyFont="1" applyBorder="1" applyAlignment="1">
      <alignment wrapText="1"/>
    </xf>
    <xf numFmtId="4" fontId="3" fillId="0" borderId="5" xfId="0" applyNumberFormat="1" applyFont="1" applyBorder="1" applyAlignment="1"/>
    <xf numFmtId="0" fontId="18" fillId="0" borderId="0" xfId="0" applyFont="1" applyBorder="1"/>
    <xf numFmtId="0" fontId="5" fillId="0" borderId="0" xfId="0" applyFont="1" applyBorder="1" applyAlignment="1">
      <alignment wrapText="1"/>
    </xf>
    <xf numFmtId="165" fontId="3" fillId="0" borderId="0" xfId="0" applyNumberFormat="1" applyFont="1" applyBorder="1" applyAlignment="1">
      <alignment wrapText="1"/>
    </xf>
    <xf numFmtId="165" fontId="18" fillId="0" borderId="0" xfId="0" applyNumberFormat="1" applyFont="1" applyBorder="1"/>
    <xf numFmtId="165" fontId="3" fillId="9" borderId="5" xfId="0" applyNumberFormat="1" applyFont="1" applyFill="1" applyBorder="1" applyAlignment="1">
      <alignment horizontal="center" wrapText="1"/>
    </xf>
    <xf numFmtId="4" fontId="3" fillId="9" borderId="5" xfId="0" applyNumberFormat="1" applyFont="1" applyFill="1" applyBorder="1" applyAlignment="1">
      <alignment horizontal="center"/>
    </xf>
    <xf numFmtId="165" fontId="18" fillId="9" borderId="5" xfId="0" applyNumberFormat="1" applyFont="1" applyFill="1" applyBorder="1" applyAlignment="1">
      <alignment horizontal="center" wrapText="1"/>
    </xf>
    <xf numFmtId="165" fontId="3" fillId="9" borderId="5" xfId="0" applyNumberFormat="1" applyFont="1" applyFill="1" applyBorder="1" applyAlignment="1">
      <alignment wrapText="1"/>
    </xf>
    <xf numFmtId="165" fontId="3" fillId="9" borderId="5" xfId="0" applyNumberFormat="1" applyFont="1" applyFill="1" applyBorder="1"/>
    <xf numFmtId="165" fontId="18" fillId="9" borderId="5" xfId="0" applyNumberFormat="1" applyFont="1" applyFill="1" applyBorder="1"/>
    <xf numFmtId="165" fontId="3" fillId="7" borderId="5" xfId="0" applyNumberFormat="1" applyFont="1" applyFill="1" applyBorder="1" applyAlignment="1">
      <alignment wrapText="1"/>
    </xf>
    <xf numFmtId="165" fontId="3" fillId="7" borderId="5" xfId="0" applyNumberFormat="1" applyFont="1" applyFill="1" applyBorder="1"/>
    <xf numFmtId="165" fontId="18" fillId="7" borderId="5" xfId="0" applyNumberFormat="1" applyFont="1" applyFill="1" applyBorder="1"/>
    <xf numFmtId="0" fontId="18" fillId="0" borderId="0" xfId="0" applyFont="1" applyBorder="1" applyAlignment="1">
      <alignment wrapText="1"/>
    </xf>
    <xf numFmtId="0" fontId="0" fillId="0" borderId="0" xfId="0" applyBorder="1" applyAlignment="1"/>
    <xf numFmtId="10" fontId="21" fillId="9" borderId="5" xfId="2" applyNumberFormat="1" applyFont="1" applyFill="1" applyBorder="1" applyAlignment="1">
      <alignment horizontal="right"/>
    </xf>
    <xf numFmtId="10" fontId="6" fillId="0" borderId="5" xfId="2" applyNumberFormat="1" applyFont="1" applyBorder="1" applyAlignment="1">
      <alignment horizontal="right"/>
    </xf>
    <xf numFmtId="10" fontId="6" fillId="11" borderId="5" xfId="2" applyNumberFormat="1" applyFont="1" applyFill="1" applyBorder="1" applyAlignment="1">
      <alignment horizontal="right"/>
    </xf>
    <xf numFmtId="10" fontId="2" fillId="0" borderId="5" xfId="2" applyNumberFormat="1" applyFont="1" applyBorder="1" applyAlignment="1">
      <alignment horizontal="right"/>
    </xf>
    <xf numFmtId="10" fontId="4" fillId="11" borderId="5" xfId="2" applyNumberFormat="1" applyFont="1" applyFill="1" applyBorder="1" applyAlignment="1">
      <alignment horizontal="right"/>
    </xf>
    <xf numFmtId="10" fontId="8" fillId="0" borderId="5" xfId="2" applyNumberFormat="1" applyFont="1" applyFill="1" applyBorder="1" applyAlignment="1">
      <alignment horizontal="right"/>
    </xf>
    <xf numFmtId="10" fontId="7" fillId="11" borderId="5" xfId="2" applyNumberFormat="1" applyFont="1" applyFill="1" applyBorder="1" applyAlignment="1">
      <alignment horizontal="right"/>
    </xf>
    <xf numFmtId="10" fontId="5" fillId="0" borderId="5" xfId="2" applyNumberFormat="1" applyFont="1" applyFill="1" applyBorder="1" applyAlignment="1">
      <alignment horizontal="right" wrapText="1"/>
    </xf>
    <xf numFmtId="10" fontId="5" fillId="0" borderId="5" xfId="2" applyNumberFormat="1" applyFont="1" applyFill="1" applyBorder="1" applyAlignment="1">
      <alignment horizontal="right"/>
    </xf>
    <xf numFmtId="10" fontId="4" fillId="10" borderId="5" xfId="2" applyNumberFormat="1" applyFont="1" applyFill="1" applyBorder="1" applyAlignment="1">
      <alignment horizontal="right" wrapText="1"/>
    </xf>
    <xf numFmtId="10" fontId="8" fillId="0" borderId="5" xfId="2" applyNumberFormat="1" applyFont="1" applyFill="1" applyBorder="1" applyAlignment="1">
      <alignment horizontal="right" wrapText="1"/>
    </xf>
    <xf numFmtId="10" fontId="8" fillId="2" borderId="5" xfId="2" applyNumberFormat="1" applyFont="1" applyFill="1" applyBorder="1" applyAlignment="1">
      <alignment horizontal="right" wrapText="1"/>
    </xf>
    <xf numFmtId="10" fontId="4" fillId="4" borderId="5" xfId="2" applyNumberFormat="1" applyFont="1" applyFill="1" applyBorder="1" applyAlignment="1">
      <alignment horizontal="right" wrapText="1"/>
    </xf>
    <xf numFmtId="10" fontId="6" fillId="0" borderId="5" xfId="2" applyNumberFormat="1" applyFont="1" applyFill="1" applyBorder="1" applyAlignment="1">
      <alignment horizontal="right" wrapText="1"/>
    </xf>
    <xf numFmtId="10" fontId="7" fillId="10" borderId="5" xfId="2" applyNumberFormat="1" applyFont="1" applyFill="1" applyBorder="1" applyAlignment="1">
      <alignment horizontal="right" wrapText="1"/>
    </xf>
    <xf numFmtId="10" fontId="15" fillId="0" borderId="5" xfId="2" applyNumberFormat="1" applyFont="1" applyBorder="1"/>
    <xf numFmtId="10" fontId="6" fillId="9" borderId="5" xfId="2" applyNumberFormat="1" applyFont="1" applyFill="1" applyBorder="1"/>
    <xf numFmtId="10" fontId="6" fillId="2" borderId="5" xfId="2" applyNumberFormat="1" applyFont="1" applyFill="1" applyBorder="1"/>
    <xf numFmtId="10" fontId="4" fillId="11" borderId="5" xfId="2" applyNumberFormat="1" applyFont="1" applyFill="1" applyBorder="1"/>
    <xf numFmtId="10" fontId="9" fillId="11" borderId="5" xfId="2" applyNumberFormat="1" applyFont="1" applyFill="1" applyBorder="1"/>
    <xf numFmtId="0" fontId="18" fillId="0" borderId="12" xfId="0" applyFont="1" applyBorder="1" applyAlignment="1">
      <alignment wrapText="1"/>
    </xf>
    <xf numFmtId="0" fontId="0" fillId="0" borderId="4" xfId="0" applyBorder="1" applyAlignment="1"/>
    <xf numFmtId="0" fontId="0" fillId="0" borderId="0" xfId="0" applyAlignment="1">
      <alignment horizontal="justify" wrapText="1"/>
    </xf>
    <xf numFmtId="0" fontId="0" fillId="0" borderId="0" xfId="0" applyFont="1" applyAlignment="1">
      <alignment horizontal="left" vertical="center" wrapText="1"/>
    </xf>
    <xf numFmtId="164" fontId="13" fillId="0" borderId="0" xfId="0" applyNumberFormat="1" applyFont="1" applyAlignment="1">
      <alignment horizontal="left" wrapText="1"/>
    </xf>
    <xf numFmtId="0" fontId="39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18" fillId="9" borderId="12" xfId="0" applyFont="1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18" fillId="0" borderId="17" xfId="0" applyFont="1" applyBorder="1" applyAlignment="1"/>
    <xf numFmtId="0" fontId="0" fillId="0" borderId="17" xfId="0" applyBorder="1" applyAlignment="1"/>
    <xf numFmtId="0" fontId="18" fillId="9" borderId="12" xfId="0" applyFont="1" applyFill="1" applyBorder="1" applyAlignment="1"/>
    <xf numFmtId="0" fontId="0" fillId="9" borderId="4" xfId="0" applyFill="1" applyBorder="1" applyAlignment="1"/>
    <xf numFmtId="0" fontId="18" fillId="0" borderId="12" xfId="0" applyFont="1" applyBorder="1" applyAlignment="1"/>
    <xf numFmtId="0" fontId="18" fillId="7" borderId="12" xfId="0" applyFont="1" applyFill="1" applyBorder="1" applyAlignment="1">
      <alignment wrapText="1"/>
    </xf>
    <xf numFmtId="0" fontId="0" fillId="7" borderId="4" xfId="0" applyFill="1" applyBorder="1" applyAlignment="1"/>
    <xf numFmtId="0" fontId="0" fillId="0" borderId="18" xfId="0" applyBorder="1" applyAlignment="1"/>
    <xf numFmtId="0" fontId="18" fillId="9" borderId="12" xfId="0" applyFont="1" applyFill="1" applyBorder="1" applyAlignment="1">
      <alignment wrapText="1"/>
    </xf>
    <xf numFmtId="0" fontId="28" fillId="0" borderId="0" xfId="0" applyFont="1" applyAlignment="1">
      <alignment horizontal="left" wrapText="1"/>
    </xf>
    <xf numFmtId="0" fontId="28" fillId="0" borderId="0" xfId="0" applyFont="1" applyAlignment="1">
      <alignment horizontal="left"/>
    </xf>
    <xf numFmtId="0" fontId="0" fillId="0" borderId="0" xfId="0" applyAlignment="1"/>
    <xf numFmtId="0" fontId="61" fillId="8" borderId="5" xfId="0" applyFont="1" applyFill="1" applyBorder="1" applyAlignment="1">
      <alignment horizontal="left"/>
    </xf>
    <xf numFmtId="0" fontId="2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10" fontId="18" fillId="12" borderId="9" xfId="2" applyNumberFormat="1" applyFont="1" applyFill="1" applyBorder="1" applyAlignment="1">
      <alignment horizontal="right"/>
    </xf>
    <xf numFmtId="10" fontId="18" fillId="12" borderId="2" xfId="2" applyNumberFormat="1" applyFont="1" applyFill="1" applyBorder="1" applyAlignment="1">
      <alignment horizontal="right"/>
    </xf>
    <xf numFmtId="0" fontId="10" fillId="15" borderId="9" xfId="0" applyFont="1" applyFill="1" applyBorder="1" applyAlignment="1">
      <alignment horizontal="center"/>
    </xf>
    <xf numFmtId="0" fontId="10" fillId="15" borderId="2" xfId="0" applyFont="1" applyFill="1" applyBorder="1" applyAlignment="1">
      <alignment horizontal="center"/>
    </xf>
    <xf numFmtId="0" fontId="10" fillId="15" borderId="9" xfId="0" applyFont="1" applyFill="1" applyBorder="1" applyAlignment="1">
      <alignment wrapText="1"/>
    </xf>
    <xf numFmtId="0" fontId="10" fillId="15" borderId="2" xfId="0" applyFont="1" applyFill="1" applyBorder="1" applyAlignment="1"/>
    <xf numFmtId="165" fontId="10" fillId="15" borderId="9" xfId="0" applyNumberFormat="1" applyFont="1" applyFill="1" applyBorder="1" applyAlignment="1">
      <alignment horizontal="right"/>
    </xf>
    <xf numFmtId="165" fontId="10" fillId="15" borderId="2" xfId="0" applyNumberFormat="1" applyFont="1" applyFill="1" applyBorder="1" applyAlignment="1">
      <alignment horizontal="right"/>
    </xf>
    <xf numFmtId="10" fontId="10" fillId="15" borderId="9" xfId="2" applyNumberFormat="1" applyFont="1" applyFill="1" applyBorder="1" applyAlignment="1">
      <alignment horizontal="right"/>
    </xf>
    <xf numFmtId="10" fontId="10" fillId="15" borderId="2" xfId="2" applyNumberFormat="1" applyFont="1" applyFill="1" applyBorder="1" applyAlignment="1">
      <alignment horizontal="right"/>
    </xf>
    <xf numFmtId="0" fontId="18" fillId="12" borderId="9" xfId="0" applyFont="1" applyFill="1" applyBorder="1" applyAlignment="1">
      <alignment horizontal="center"/>
    </xf>
    <xf numFmtId="0" fontId="18" fillId="12" borderId="2" xfId="0" applyFont="1" applyFill="1" applyBorder="1" applyAlignment="1">
      <alignment horizontal="center"/>
    </xf>
    <xf numFmtId="0" fontId="18" fillId="12" borderId="9" xfId="0" applyFont="1" applyFill="1" applyBorder="1" applyAlignment="1">
      <alignment horizontal="left" wrapText="1"/>
    </xf>
    <xf numFmtId="0" fontId="18" fillId="12" borderId="2" xfId="0" applyFont="1" applyFill="1" applyBorder="1" applyAlignment="1">
      <alignment horizontal="left" wrapText="1"/>
    </xf>
    <xf numFmtId="165" fontId="18" fillId="12" borderId="9" xfId="0" applyNumberFormat="1" applyFont="1" applyFill="1" applyBorder="1" applyAlignment="1">
      <alignment horizontal="right"/>
    </xf>
    <xf numFmtId="165" fontId="18" fillId="12" borderId="2" xfId="0" applyNumberFormat="1" applyFont="1" applyFill="1" applyBorder="1" applyAlignment="1">
      <alignment horizontal="right"/>
    </xf>
    <xf numFmtId="0" fontId="18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</cellXfs>
  <cellStyles count="3">
    <cellStyle name="Normal 2" xfId="1" xr:uid="{00000000-0005-0000-0000-000000000000}"/>
    <cellStyle name="Normalno" xfId="0" builtinId="0"/>
    <cellStyle name="Postotak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52"/>
  <sheetViews>
    <sheetView topLeftCell="A34" workbookViewId="0">
      <selection activeCell="H20" sqref="H20"/>
    </sheetView>
  </sheetViews>
  <sheetFormatPr defaultRowHeight="15"/>
  <cols>
    <col min="1" max="1" width="3.140625" customWidth="1"/>
    <col min="2" max="2" width="2.28515625" customWidth="1"/>
    <col min="3" max="3" width="4" customWidth="1"/>
    <col min="4" max="4" width="27.140625" customWidth="1"/>
    <col min="5" max="5" width="21.140625" customWidth="1"/>
    <col min="6" max="6" width="18.28515625" customWidth="1"/>
    <col min="7" max="7" width="20.42578125" customWidth="1"/>
    <col min="8" max="8" width="9.140625" customWidth="1"/>
    <col min="9" max="9" width="11.28515625" customWidth="1"/>
    <col min="10" max="10" width="13.85546875" bestFit="1" customWidth="1"/>
    <col min="11" max="11" width="13.28515625" bestFit="1" customWidth="1"/>
  </cols>
  <sheetData>
    <row r="1" spans="2:10">
      <c r="H1" s="343"/>
      <c r="I1" s="343" t="s">
        <v>833</v>
      </c>
    </row>
    <row r="2" spans="2:10" ht="45" customHeight="1">
      <c r="B2" s="949" t="s">
        <v>832</v>
      </c>
      <c r="C2" s="949"/>
      <c r="D2" s="949"/>
      <c r="E2" s="949"/>
      <c r="F2" s="949"/>
      <c r="G2" s="949"/>
      <c r="H2" s="949"/>
      <c r="I2" s="949"/>
    </row>
    <row r="3" spans="2:10">
      <c r="B3" s="951"/>
      <c r="C3" s="951"/>
      <c r="D3" s="951"/>
      <c r="E3" s="951"/>
      <c r="F3" s="951"/>
      <c r="G3" s="951"/>
      <c r="H3" s="951"/>
      <c r="I3" s="951"/>
    </row>
    <row r="4" spans="2:10" ht="17.25" customHeight="1">
      <c r="B4" s="236"/>
    </row>
    <row r="5" spans="2:10">
      <c r="B5" s="952" t="s">
        <v>803</v>
      </c>
      <c r="C5" s="953"/>
      <c r="D5" s="953"/>
      <c r="E5" s="953"/>
      <c r="F5" s="953"/>
      <c r="G5" s="953"/>
      <c r="H5" s="953"/>
      <c r="I5" s="953"/>
    </row>
    <row r="6" spans="2:10" ht="29.25" customHeight="1">
      <c r="B6" s="953"/>
      <c r="C6" s="953"/>
      <c r="D6" s="953"/>
      <c r="E6" s="953"/>
      <c r="F6" s="953"/>
      <c r="G6" s="953"/>
      <c r="H6" s="953"/>
      <c r="I6" s="953"/>
    </row>
    <row r="7" spans="2:10" ht="13.5" customHeight="1">
      <c r="B7" s="599"/>
      <c r="C7" s="599"/>
      <c r="D7" s="599"/>
      <c r="E7" s="797"/>
      <c r="F7" s="599"/>
      <c r="G7" s="599"/>
      <c r="H7" s="844"/>
      <c r="I7" s="599"/>
    </row>
    <row r="8" spans="2:10">
      <c r="B8" s="954" t="s">
        <v>300</v>
      </c>
      <c r="C8" s="954"/>
      <c r="D8" s="954"/>
      <c r="E8" s="954"/>
      <c r="F8" s="954"/>
      <c r="G8" s="954"/>
      <c r="H8" s="954"/>
      <c r="I8" s="954"/>
    </row>
    <row r="10" spans="2:10">
      <c r="B10" s="955" t="s">
        <v>271</v>
      </c>
      <c r="C10" s="955"/>
      <c r="D10" s="955"/>
      <c r="E10" s="955"/>
      <c r="F10" s="955"/>
      <c r="G10" s="955"/>
      <c r="H10" s="955"/>
      <c r="I10" s="955"/>
    </row>
    <row r="12" spans="2:10" ht="30.75" customHeight="1">
      <c r="B12" s="956" t="s">
        <v>804</v>
      </c>
      <c r="C12" s="956"/>
      <c r="D12" s="956"/>
      <c r="E12" s="956"/>
      <c r="F12" s="956"/>
      <c r="G12" s="956"/>
      <c r="H12" s="956"/>
      <c r="I12" s="956"/>
    </row>
    <row r="14" spans="2:10" ht="26.25">
      <c r="B14" s="892"/>
      <c r="C14" s="896" t="s">
        <v>152</v>
      </c>
      <c r="D14" s="897" t="s">
        <v>153</v>
      </c>
      <c r="E14" s="897" t="s">
        <v>834</v>
      </c>
      <c r="F14" s="898" t="s">
        <v>378</v>
      </c>
      <c r="G14" s="898" t="s">
        <v>749</v>
      </c>
      <c r="H14" s="898" t="s">
        <v>840</v>
      </c>
      <c r="I14" s="898" t="s">
        <v>839</v>
      </c>
      <c r="J14" s="128"/>
    </row>
    <row r="15" spans="2:10">
      <c r="B15" s="892"/>
      <c r="C15" s="896"/>
      <c r="D15" s="897"/>
      <c r="E15" s="897" t="s">
        <v>836</v>
      </c>
      <c r="F15" s="898" t="s">
        <v>837</v>
      </c>
      <c r="G15" s="898" t="s">
        <v>838</v>
      </c>
      <c r="H15" s="898"/>
      <c r="I15" s="907"/>
      <c r="J15" s="128"/>
    </row>
    <row r="16" spans="2:10">
      <c r="B16" s="345"/>
      <c r="C16" s="21"/>
      <c r="D16" s="903" t="s">
        <v>154</v>
      </c>
      <c r="E16" s="904">
        <v>44302981.170000002</v>
      </c>
      <c r="F16" s="905">
        <f>Prihodi!D7</f>
        <v>98613000</v>
      </c>
      <c r="G16" s="905">
        <f>Prihodi!E7</f>
        <v>41761590.129999995</v>
      </c>
      <c r="H16" s="906">
        <f>G16/E16</f>
        <v>0.94263611673787495</v>
      </c>
      <c r="I16" s="906">
        <f>G16/F16</f>
        <v>0.42348970348736975</v>
      </c>
      <c r="J16" s="128"/>
    </row>
    <row r="17" spans="2:11" ht="30">
      <c r="B17" s="345"/>
      <c r="C17" s="3"/>
      <c r="D17" s="347" t="s">
        <v>155</v>
      </c>
      <c r="E17" s="801">
        <v>490285</v>
      </c>
      <c r="F17" s="8">
        <f>Prihodi!D83</f>
        <v>700000</v>
      </c>
      <c r="G17" s="8">
        <f>Prihodi!E83</f>
        <v>269042.71999999997</v>
      </c>
      <c r="H17" s="889">
        <f>G17/E17</f>
        <v>0.54874760598427441</v>
      </c>
      <c r="I17" s="889">
        <f>G17/F17</f>
        <v>0.38434674285714282</v>
      </c>
      <c r="J17" s="128"/>
    </row>
    <row r="18" spans="2:11">
      <c r="B18" s="345"/>
      <c r="C18" s="3"/>
      <c r="D18" s="348" t="s">
        <v>156</v>
      </c>
      <c r="E18" s="888">
        <v>32397975</v>
      </c>
      <c r="F18" s="8">
        <f>Rashodi!D7</f>
        <v>100410000</v>
      </c>
      <c r="G18" s="8">
        <f>Rashodi!E7</f>
        <v>41916829</v>
      </c>
      <c r="H18" s="889">
        <f>G18/E18</f>
        <v>1.2938101532580355</v>
      </c>
      <c r="I18" s="889">
        <f>G18/F18</f>
        <v>0.4174567174584205</v>
      </c>
      <c r="J18" s="128"/>
    </row>
    <row r="19" spans="2:11" ht="30">
      <c r="B19" s="345"/>
      <c r="C19" s="3"/>
      <c r="D19" s="347" t="s">
        <v>157</v>
      </c>
      <c r="E19" s="801">
        <v>3629193</v>
      </c>
      <c r="F19" s="8">
        <f>Rashodi!D101</f>
        <v>23290000</v>
      </c>
      <c r="G19" s="8">
        <f>Rashodi!E101</f>
        <v>4374802.54</v>
      </c>
      <c r="H19" s="889">
        <f>G19/E19</f>
        <v>1.205447751056502</v>
      </c>
      <c r="I19" s="889">
        <f>G19/F19</f>
        <v>0.18784038385573207</v>
      </c>
      <c r="J19" s="128"/>
    </row>
    <row r="20" spans="2:11">
      <c r="B20" s="893"/>
      <c r="C20" s="29"/>
      <c r="D20" s="29" t="s">
        <v>158</v>
      </c>
      <c r="E20" s="890">
        <v>8766098.1699999999</v>
      </c>
      <c r="F20" s="891">
        <v>-24387000</v>
      </c>
      <c r="G20" s="891">
        <v>-4260998.6900000004</v>
      </c>
      <c r="H20" s="891"/>
      <c r="I20" s="891"/>
      <c r="J20" s="128"/>
    </row>
    <row r="21" spans="2:11">
      <c r="C21" s="228"/>
      <c r="D21" s="228"/>
      <c r="E21" s="228"/>
      <c r="F21" s="228"/>
      <c r="G21" s="228"/>
      <c r="H21" s="228"/>
      <c r="I21" s="228"/>
      <c r="J21" s="128"/>
    </row>
    <row r="22" spans="2:11">
      <c r="C22" s="228"/>
      <c r="D22" s="228"/>
      <c r="E22" s="228"/>
      <c r="F22" s="228"/>
      <c r="G22" s="228"/>
      <c r="H22" s="228"/>
      <c r="I22" s="228"/>
      <c r="J22" s="128"/>
    </row>
    <row r="23" spans="2:11" ht="26.25">
      <c r="B23" s="362"/>
      <c r="C23" s="896" t="s">
        <v>159</v>
      </c>
      <c r="D23" s="304" t="s">
        <v>160</v>
      </c>
      <c r="E23" s="897" t="s">
        <v>835</v>
      </c>
      <c r="F23" s="898" t="s">
        <v>379</v>
      </c>
      <c r="G23" s="898" t="s">
        <v>771</v>
      </c>
      <c r="H23" s="898" t="s">
        <v>840</v>
      </c>
      <c r="I23" s="898" t="s">
        <v>839</v>
      </c>
    </row>
    <row r="24" spans="2:11">
      <c r="B24" s="798"/>
      <c r="C24" s="896"/>
      <c r="D24" s="304"/>
      <c r="E24" s="897" t="s">
        <v>836</v>
      </c>
      <c r="F24" s="898" t="s">
        <v>837</v>
      </c>
      <c r="G24" s="898" t="s">
        <v>838</v>
      </c>
      <c r="H24" s="898"/>
      <c r="I24" s="898"/>
    </row>
    <row r="25" spans="2:11" ht="30">
      <c r="C25" s="3"/>
      <c r="D25" s="347" t="s">
        <v>161</v>
      </c>
      <c r="E25" s="801">
        <v>5009</v>
      </c>
      <c r="F25" s="8">
        <v>300000</v>
      </c>
      <c r="G25" s="8">
        <v>0</v>
      </c>
      <c r="H25" s="8">
        <v>0</v>
      </c>
      <c r="I25" s="8">
        <v>0</v>
      </c>
      <c r="J25" s="128"/>
    </row>
    <row r="26" spans="2:11" ht="30">
      <c r="C26" s="3"/>
      <c r="D26" s="347" t="s">
        <v>162</v>
      </c>
      <c r="E26" s="801">
        <v>0</v>
      </c>
      <c r="F26" s="8">
        <v>0</v>
      </c>
      <c r="G26" s="8">
        <v>0</v>
      </c>
      <c r="H26" s="8">
        <v>0</v>
      </c>
      <c r="I26" s="8">
        <v>0</v>
      </c>
      <c r="J26" s="128"/>
    </row>
    <row r="27" spans="2:11">
      <c r="B27" s="237"/>
      <c r="C27" s="29"/>
      <c r="D27" s="899" t="s">
        <v>163</v>
      </c>
      <c r="E27" s="890">
        <v>5009</v>
      </c>
      <c r="F27" s="25">
        <v>300000</v>
      </c>
      <c r="G27" s="25">
        <v>0</v>
      </c>
      <c r="H27" s="25">
        <v>0</v>
      </c>
      <c r="I27" s="25">
        <v>0</v>
      </c>
      <c r="J27" s="128"/>
    </row>
    <row r="28" spans="2:11">
      <c r="B28" s="237"/>
      <c r="C28" s="887"/>
      <c r="D28" s="894"/>
      <c r="E28" s="894"/>
      <c r="F28" s="895"/>
      <c r="G28" s="895"/>
      <c r="H28" s="895"/>
      <c r="I28" s="895"/>
    </row>
    <row r="29" spans="2:11" ht="28.5" customHeight="1">
      <c r="B29" s="237"/>
      <c r="C29" s="900" t="s">
        <v>328</v>
      </c>
      <c r="D29" s="901" t="s">
        <v>380</v>
      </c>
      <c r="E29" s="910">
        <v>24087000</v>
      </c>
      <c r="F29" s="911">
        <v>24087000</v>
      </c>
      <c r="G29" s="911">
        <v>24087000</v>
      </c>
      <c r="H29" s="911"/>
      <c r="I29" s="911"/>
      <c r="J29" s="128"/>
    </row>
    <row r="30" spans="2:11">
      <c r="B30" s="237"/>
      <c r="C30" s="887"/>
      <c r="D30" s="894"/>
      <c r="E30" s="908"/>
      <c r="F30" s="909"/>
      <c r="G30" s="909"/>
      <c r="H30" s="909"/>
      <c r="I30" s="909"/>
      <c r="J30" s="128"/>
    </row>
    <row r="31" spans="2:11" ht="26.25">
      <c r="C31" s="902" t="s">
        <v>337</v>
      </c>
      <c r="D31" s="36" t="s">
        <v>336</v>
      </c>
      <c r="E31" s="910">
        <v>32858107.170000002</v>
      </c>
      <c r="F31" s="8">
        <v>0</v>
      </c>
      <c r="G31" s="888">
        <v>19826001.309999999</v>
      </c>
      <c r="H31" s="888"/>
      <c r="I31" s="888"/>
      <c r="J31" s="128"/>
      <c r="K31" s="366"/>
    </row>
    <row r="32" spans="2:11">
      <c r="C32" s="912"/>
      <c r="D32" s="913"/>
      <c r="E32" s="914"/>
      <c r="F32" s="909"/>
      <c r="G32" s="915"/>
      <c r="H32" s="915"/>
      <c r="I32" s="915"/>
      <c r="J32" s="128"/>
      <c r="K32" s="366"/>
    </row>
    <row r="33" spans="3:11">
      <c r="C33" s="912"/>
      <c r="D33" s="913"/>
      <c r="E33" s="914"/>
      <c r="F33" s="909"/>
      <c r="G33" s="915"/>
      <c r="H33" s="915"/>
      <c r="I33" s="915"/>
      <c r="J33" s="128"/>
      <c r="K33" s="366"/>
    </row>
    <row r="34" spans="3:11">
      <c r="C34" s="959" t="s">
        <v>860</v>
      </c>
      <c r="D34" s="960"/>
      <c r="E34" s="914"/>
      <c r="F34" s="909"/>
      <c r="G34" s="915"/>
      <c r="H34" s="915"/>
      <c r="I34" s="915"/>
      <c r="J34" s="128"/>
      <c r="K34" s="366"/>
    </row>
    <row r="35" spans="3:11" ht="30">
      <c r="C35" s="957"/>
      <c r="D35" s="958"/>
      <c r="E35" s="916" t="s">
        <v>862</v>
      </c>
      <c r="F35" s="917" t="s">
        <v>861</v>
      </c>
      <c r="G35" s="918" t="s">
        <v>863</v>
      </c>
      <c r="H35" s="915"/>
      <c r="I35" s="915"/>
      <c r="J35" s="128"/>
      <c r="K35" s="366"/>
    </row>
    <row r="36" spans="3:11">
      <c r="C36" s="961" t="s">
        <v>864</v>
      </c>
      <c r="D36" s="962"/>
      <c r="E36" s="919">
        <v>44793266.170000002</v>
      </c>
      <c r="F36" s="920">
        <v>99313000</v>
      </c>
      <c r="G36" s="921">
        <v>42030632.850000001</v>
      </c>
      <c r="H36" s="915"/>
      <c r="I36" s="915"/>
      <c r="J36" s="128"/>
      <c r="K36" s="366"/>
    </row>
    <row r="37" spans="3:11" ht="30" customHeight="1">
      <c r="C37" s="947" t="s">
        <v>865</v>
      </c>
      <c r="D37" s="948"/>
      <c r="E37" s="910">
        <v>24087000</v>
      </c>
      <c r="F37" s="890">
        <v>24087000</v>
      </c>
      <c r="G37" s="888">
        <v>24087000</v>
      </c>
      <c r="H37" s="915"/>
      <c r="I37" s="915"/>
      <c r="J37" s="128"/>
      <c r="K37" s="366"/>
    </row>
    <row r="38" spans="3:11">
      <c r="C38" s="963" t="s">
        <v>866</v>
      </c>
      <c r="D38" s="948"/>
      <c r="E38" s="910">
        <v>5009</v>
      </c>
      <c r="F38" s="890">
        <v>300000</v>
      </c>
      <c r="G38" s="888">
        <v>0</v>
      </c>
      <c r="H38" s="915"/>
      <c r="I38" s="915"/>
      <c r="J38" s="128"/>
      <c r="K38" s="366"/>
    </row>
    <row r="39" spans="3:11" ht="30.75" customHeight="1">
      <c r="C39" s="964" t="s">
        <v>867</v>
      </c>
      <c r="D39" s="965"/>
      <c r="E39" s="922">
        <v>68885275.170000002</v>
      </c>
      <c r="F39" s="923">
        <v>123700000</v>
      </c>
      <c r="G39" s="924">
        <v>66117632.850000001</v>
      </c>
      <c r="H39" s="915"/>
      <c r="I39" s="915"/>
      <c r="J39" s="128"/>
      <c r="K39" s="366"/>
    </row>
    <row r="40" spans="3:11">
      <c r="C40" s="963"/>
      <c r="D40" s="966"/>
      <c r="E40" s="966"/>
      <c r="F40" s="966"/>
      <c r="G40" s="948"/>
      <c r="H40" s="915"/>
      <c r="I40" s="915"/>
      <c r="J40" s="128"/>
      <c r="K40" s="366"/>
    </row>
    <row r="41" spans="3:11">
      <c r="C41" s="963" t="s">
        <v>868</v>
      </c>
      <c r="D41" s="948"/>
      <c r="E41" s="910">
        <v>36027168</v>
      </c>
      <c r="F41" s="890">
        <v>123700000</v>
      </c>
      <c r="G41" s="888">
        <v>46291631.539999999</v>
      </c>
      <c r="H41" s="915"/>
      <c r="I41" s="915"/>
      <c r="J41" s="128"/>
      <c r="K41" s="366"/>
    </row>
    <row r="42" spans="3:11" ht="30.75" customHeight="1">
      <c r="C42" s="947" t="s">
        <v>869</v>
      </c>
      <c r="D42" s="948"/>
      <c r="E42" s="910">
        <v>0</v>
      </c>
      <c r="F42" s="890">
        <v>0</v>
      </c>
      <c r="G42" s="888">
        <v>0</v>
      </c>
      <c r="H42" s="915"/>
      <c r="I42" s="915"/>
      <c r="J42" s="128"/>
      <c r="K42" s="366"/>
    </row>
    <row r="43" spans="3:11" ht="30.75" customHeight="1">
      <c r="C43" s="967" t="s">
        <v>870</v>
      </c>
      <c r="D43" s="962"/>
      <c r="E43" s="919">
        <v>36027168</v>
      </c>
      <c r="F43" s="920">
        <v>123700000</v>
      </c>
      <c r="G43" s="921">
        <v>46291631.539999999</v>
      </c>
      <c r="H43" s="915"/>
      <c r="I43" s="915"/>
      <c r="J43" s="128"/>
      <c r="K43" s="366"/>
    </row>
    <row r="44" spans="3:11" ht="49.5" customHeight="1">
      <c r="C44" s="947" t="s">
        <v>871</v>
      </c>
      <c r="D44" s="948"/>
      <c r="E44" s="910">
        <v>32858107.170000002</v>
      </c>
      <c r="F44" s="890">
        <v>0</v>
      </c>
      <c r="G44" s="888">
        <v>19826001.309999999</v>
      </c>
      <c r="H44" s="915"/>
      <c r="I44" s="915"/>
      <c r="J44" s="128"/>
      <c r="K44" s="366"/>
    </row>
    <row r="45" spans="3:11" ht="19.5" customHeight="1">
      <c r="C45" s="925"/>
      <c r="D45" s="926"/>
      <c r="E45" s="914"/>
      <c r="F45" s="908"/>
      <c r="G45" s="915"/>
      <c r="H45" s="915"/>
      <c r="I45" s="915"/>
      <c r="J45" s="128"/>
      <c r="K45" s="366"/>
    </row>
    <row r="46" spans="3:11">
      <c r="D46" s="363"/>
      <c r="E46" s="363"/>
      <c r="F46" s="364"/>
      <c r="K46" s="366"/>
    </row>
    <row r="47" spans="3:11">
      <c r="D47" s="363"/>
      <c r="E47" s="363"/>
      <c r="F47" s="365" t="s">
        <v>306</v>
      </c>
      <c r="K47" s="366"/>
    </row>
    <row r="48" spans="3:11">
      <c r="D48" s="363"/>
      <c r="E48" s="363"/>
      <c r="F48" s="365"/>
    </row>
    <row r="49" spans="2:9">
      <c r="C49" s="361"/>
      <c r="D49" s="361"/>
      <c r="E49" s="361"/>
      <c r="F49" s="379"/>
      <c r="G49" s="361"/>
      <c r="H49" s="361"/>
      <c r="I49" s="361"/>
    </row>
    <row r="50" spans="2:9" ht="30.75" hidden="1" customHeight="1">
      <c r="B50" s="950" t="s">
        <v>805</v>
      </c>
      <c r="C50" s="950"/>
      <c r="D50" s="950"/>
      <c r="E50" s="950"/>
      <c r="F50" s="950"/>
      <c r="G50" s="950"/>
      <c r="H50" s="950"/>
      <c r="I50" s="950"/>
    </row>
    <row r="51" spans="2:9" ht="13.5" customHeight="1">
      <c r="B51" s="950"/>
      <c r="C51" s="950"/>
      <c r="D51" s="950"/>
      <c r="E51" s="950"/>
      <c r="F51" s="950"/>
      <c r="G51" s="950"/>
      <c r="H51" s="950"/>
      <c r="I51" s="950"/>
    </row>
    <row r="52" spans="2:9">
      <c r="B52" s="950"/>
      <c r="C52" s="950"/>
      <c r="D52" s="950"/>
      <c r="E52" s="950"/>
      <c r="F52" s="950"/>
      <c r="G52" s="950"/>
      <c r="H52" s="950"/>
      <c r="I52" s="950"/>
    </row>
  </sheetData>
  <mergeCells count="18">
    <mergeCell ref="C42:D42"/>
    <mergeCell ref="C43:D43"/>
    <mergeCell ref="C44:D44"/>
    <mergeCell ref="B2:I2"/>
    <mergeCell ref="B50:I52"/>
    <mergeCell ref="B3:I3"/>
    <mergeCell ref="B5:I6"/>
    <mergeCell ref="B8:I8"/>
    <mergeCell ref="B10:I10"/>
    <mergeCell ref="B12:I12"/>
    <mergeCell ref="C35:D35"/>
    <mergeCell ref="C34:D34"/>
    <mergeCell ref="C36:D36"/>
    <mergeCell ref="C37:D37"/>
    <mergeCell ref="C38:D38"/>
    <mergeCell ref="C39:D39"/>
    <mergeCell ref="C41:D41"/>
    <mergeCell ref="C40:G40"/>
  </mergeCells>
  <pageMargins left="0.31" right="0.7" top="0.75" bottom="0.75" header="0.3" footer="0.3"/>
  <pageSetup paperSize="9" scale="7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90"/>
  <sheetViews>
    <sheetView tabSelected="1" topLeftCell="A67" workbookViewId="0">
      <selection activeCell="D89" sqref="D89"/>
    </sheetView>
  </sheetViews>
  <sheetFormatPr defaultRowHeight="15"/>
  <cols>
    <col min="1" max="1" width="16.140625" customWidth="1"/>
    <col min="2" max="2" width="8.85546875" customWidth="1"/>
    <col min="3" max="3" width="41.28515625" customWidth="1"/>
    <col min="4" max="4" width="17.140625" customWidth="1"/>
    <col min="5" max="5" width="16.42578125" style="92" customWidth="1"/>
    <col min="6" max="6" width="11.7109375" customWidth="1"/>
    <col min="7" max="7" width="0.140625" customWidth="1"/>
  </cols>
  <sheetData>
    <row r="1" spans="1:6" ht="15.75" thickBot="1"/>
    <row r="2" spans="1:6" ht="37.15" customHeight="1" thickBot="1">
      <c r="A2" s="288" t="s">
        <v>19</v>
      </c>
      <c r="B2" s="305" t="s">
        <v>0</v>
      </c>
      <c r="C2" s="288" t="s">
        <v>20</v>
      </c>
      <c r="D2" s="292" t="s">
        <v>379</v>
      </c>
      <c r="E2" s="292" t="s">
        <v>749</v>
      </c>
      <c r="F2" s="292" t="s">
        <v>707</v>
      </c>
    </row>
    <row r="3" spans="1:6">
      <c r="A3" s="422"/>
      <c r="B3" s="423"/>
      <c r="C3" s="422"/>
      <c r="D3" s="424"/>
      <c r="E3" s="424"/>
      <c r="F3" s="424"/>
    </row>
    <row r="4" spans="1:6">
      <c r="A4" s="978"/>
      <c r="B4" s="978"/>
      <c r="C4" s="980" t="s">
        <v>405</v>
      </c>
      <c r="D4" s="982">
        <f>D8</f>
        <v>3940000</v>
      </c>
      <c r="E4" s="982">
        <f>E6</f>
        <v>199395.89</v>
      </c>
      <c r="F4" s="984">
        <f>E4/D4</f>
        <v>5.0608093908629442E-2</v>
      </c>
    </row>
    <row r="5" spans="1:6" ht="37.5" customHeight="1">
      <c r="A5" s="979"/>
      <c r="B5" s="979"/>
      <c r="C5" s="981"/>
      <c r="D5" s="983"/>
      <c r="E5" s="983"/>
      <c r="F5" s="985"/>
    </row>
    <row r="6" spans="1:6" ht="40.9" customHeight="1">
      <c r="A6" s="554" t="s">
        <v>543</v>
      </c>
      <c r="B6" s="554">
        <v>5005</v>
      </c>
      <c r="C6" s="556" t="s">
        <v>401</v>
      </c>
      <c r="D6" s="555">
        <f>D8</f>
        <v>3940000</v>
      </c>
      <c r="E6" s="555">
        <f>E8</f>
        <v>199395.89</v>
      </c>
      <c r="F6" s="656">
        <f>E6/D6</f>
        <v>5.0608093908629442E-2</v>
      </c>
    </row>
    <row r="7" spans="1:6">
      <c r="A7" s="3"/>
      <c r="B7" s="3"/>
      <c r="C7" s="3"/>
      <c r="D7" s="419"/>
      <c r="E7" s="403"/>
      <c r="F7" s="657"/>
    </row>
    <row r="8" spans="1:6">
      <c r="A8" s="986" t="s">
        <v>109</v>
      </c>
      <c r="B8" s="986">
        <v>1018</v>
      </c>
      <c r="C8" s="988" t="s">
        <v>401</v>
      </c>
      <c r="D8" s="990">
        <f>D11+D17+D24+D32+D39+D46+D54+D60+D70</f>
        <v>3940000</v>
      </c>
      <c r="E8" s="990">
        <f>E11+E17+E24+E32+E39+E46+E54+E60+E70</f>
        <v>199395.89</v>
      </c>
      <c r="F8" s="976">
        <f>E8/D8</f>
        <v>5.0608093908629442E-2</v>
      </c>
    </row>
    <row r="9" spans="1:6" ht="19.899999999999999" customHeight="1">
      <c r="A9" s="987"/>
      <c r="B9" s="987"/>
      <c r="C9" s="989"/>
      <c r="D9" s="991"/>
      <c r="E9" s="991"/>
      <c r="F9" s="977"/>
    </row>
    <row r="10" spans="1:6">
      <c r="A10" s="3"/>
      <c r="B10" s="3"/>
      <c r="C10" s="3"/>
      <c r="D10" s="377"/>
      <c r="E10" s="403"/>
      <c r="F10" s="657"/>
    </row>
    <row r="11" spans="1:6" ht="29.45" customHeight="1">
      <c r="A11" s="408" t="s">
        <v>25</v>
      </c>
      <c r="B11" s="414" t="s">
        <v>544</v>
      </c>
      <c r="C11" s="415" t="s">
        <v>406</v>
      </c>
      <c r="D11" s="416">
        <f>D14</f>
        <v>140000</v>
      </c>
      <c r="E11" s="416">
        <v>0</v>
      </c>
      <c r="F11" s="658">
        <v>0</v>
      </c>
    </row>
    <row r="12" spans="1:6" ht="28.5" customHeight="1">
      <c r="A12" s="557" t="s">
        <v>555</v>
      </c>
      <c r="B12" s="585" t="s">
        <v>606</v>
      </c>
      <c r="C12" s="558" t="s">
        <v>584</v>
      </c>
      <c r="D12" s="575"/>
      <c r="E12" s="575"/>
      <c r="F12" s="659"/>
    </row>
    <row r="13" spans="1:6">
      <c r="A13" s="410"/>
      <c r="B13" s="409"/>
      <c r="C13" s="409"/>
      <c r="D13" s="417" t="s">
        <v>308</v>
      </c>
      <c r="E13" s="417"/>
      <c r="F13" s="660"/>
    </row>
    <row r="14" spans="1:6">
      <c r="A14" s="410"/>
      <c r="B14" s="410">
        <v>32</v>
      </c>
      <c r="C14" s="409" t="s">
        <v>30</v>
      </c>
      <c r="D14" s="417">
        <v>140000</v>
      </c>
      <c r="E14" s="417">
        <v>0</v>
      </c>
      <c r="F14" s="660">
        <v>0</v>
      </c>
    </row>
    <row r="15" spans="1:6">
      <c r="A15" s="412">
        <v>222</v>
      </c>
      <c r="B15" s="412">
        <v>323</v>
      </c>
      <c r="C15" s="411" t="s">
        <v>33</v>
      </c>
      <c r="D15" s="418">
        <v>140000</v>
      </c>
      <c r="E15" s="418">
        <v>0</v>
      </c>
      <c r="F15" s="661">
        <v>0</v>
      </c>
    </row>
    <row r="16" spans="1:6">
      <c r="A16" s="412"/>
      <c r="B16" s="412"/>
      <c r="C16" s="411"/>
      <c r="D16" s="418"/>
      <c r="E16" s="418"/>
      <c r="F16" s="661"/>
    </row>
    <row r="17" spans="1:6" ht="28.5" customHeight="1">
      <c r="A17" s="408" t="s">
        <v>25</v>
      </c>
      <c r="B17" s="414" t="s">
        <v>545</v>
      </c>
      <c r="C17" s="415" t="s">
        <v>428</v>
      </c>
      <c r="D17" s="416">
        <v>1000000</v>
      </c>
      <c r="E17" s="416">
        <v>68300</v>
      </c>
      <c r="F17" s="658">
        <f>E17/D17</f>
        <v>6.83E-2</v>
      </c>
    </row>
    <row r="18" spans="1:6" ht="28.5" customHeight="1">
      <c r="A18" s="557" t="s">
        <v>555</v>
      </c>
      <c r="B18" s="585" t="s">
        <v>588</v>
      </c>
      <c r="C18" s="558" t="s">
        <v>585</v>
      </c>
      <c r="D18" s="575"/>
      <c r="E18" s="575"/>
      <c r="F18" s="659"/>
    </row>
    <row r="19" spans="1:6">
      <c r="A19" s="411"/>
      <c r="B19" s="412"/>
      <c r="C19" s="411"/>
      <c r="D19" s="418"/>
      <c r="E19" s="418"/>
      <c r="F19" s="661"/>
    </row>
    <row r="20" spans="1:6" ht="26.25">
      <c r="A20" s="410"/>
      <c r="B20" s="410">
        <v>41</v>
      </c>
      <c r="C20" s="413" t="s">
        <v>402</v>
      </c>
      <c r="D20" s="417">
        <v>1000000</v>
      </c>
      <c r="E20" s="417">
        <v>68300</v>
      </c>
      <c r="F20" s="660">
        <f>E20/D20</f>
        <v>6.83E-2</v>
      </c>
    </row>
    <row r="21" spans="1:6" ht="26.25">
      <c r="A21" s="412">
        <v>223</v>
      </c>
      <c r="B21" s="412">
        <v>411</v>
      </c>
      <c r="C21" s="618" t="s">
        <v>281</v>
      </c>
      <c r="D21" s="418">
        <v>1000000</v>
      </c>
      <c r="E21" s="418">
        <v>68300</v>
      </c>
      <c r="F21" s="661">
        <f>E21/D21</f>
        <v>6.83E-2</v>
      </c>
    </row>
    <row r="22" spans="1:6">
      <c r="A22" s="412"/>
      <c r="B22" s="412">
        <v>4111</v>
      </c>
      <c r="C22" s="618" t="s">
        <v>750</v>
      </c>
      <c r="D22" s="418"/>
      <c r="E22" s="418">
        <v>68300</v>
      </c>
      <c r="F22" s="661"/>
    </row>
    <row r="23" spans="1:6">
      <c r="A23" s="411"/>
      <c r="B23" s="412"/>
      <c r="C23" s="411"/>
      <c r="D23" s="418"/>
      <c r="E23" s="418"/>
      <c r="F23" s="661"/>
    </row>
    <row r="24" spans="1:6" ht="28.15" customHeight="1">
      <c r="A24" s="408" t="s">
        <v>25</v>
      </c>
      <c r="B24" s="414" t="s">
        <v>546</v>
      </c>
      <c r="C24" s="415" t="s">
        <v>407</v>
      </c>
      <c r="D24" s="416">
        <v>250000</v>
      </c>
      <c r="E24" s="416">
        <f>E27</f>
        <v>6117.6</v>
      </c>
      <c r="F24" s="658">
        <f>E24/D24</f>
        <v>2.44704E-2</v>
      </c>
    </row>
    <row r="25" spans="1:6" ht="28.5" customHeight="1">
      <c r="A25" s="557" t="s">
        <v>555</v>
      </c>
      <c r="B25" s="585" t="s">
        <v>604</v>
      </c>
      <c r="C25" s="558" t="s">
        <v>583</v>
      </c>
      <c r="D25" s="575"/>
      <c r="E25" s="575"/>
      <c r="F25" s="659"/>
    </row>
    <row r="26" spans="1:6">
      <c r="A26" s="412"/>
      <c r="B26" s="412"/>
      <c r="C26" s="411"/>
      <c r="D26" s="418"/>
      <c r="E26" s="418"/>
      <c r="F26" s="661"/>
    </row>
    <row r="27" spans="1:6">
      <c r="A27" s="410"/>
      <c r="B27" s="410">
        <v>32</v>
      </c>
      <c r="C27" s="409" t="s">
        <v>30</v>
      </c>
      <c r="D27" s="417">
        <v>250000</v>
      </c>
      <c r="E27" s="417">
        <f>E28</f>
        <v>6117.6</v>
      </c>
      <c r="F27" s="660">
        <f>E27/D27</f>
        <v>2.44704E-2</v>
      </c>
    </row>
    <row r="28" spans="1:6">
      <c r="A28" s="412">
        <v>224</v>
      </c>
      <c r="B28" s="412">
        <v>323</v>
      </c>
      <c r="C28" s="411" t="s">
        <v>33</v>
      </c>
      <c r="D28" s="418">
        <v>250000</v>
      </c>
      <c r="E28" s="418">
        <f>E29+E30</f>
        <v>6117.6</v>
      </c>
      <c r="F28" s="661">
        <f>E28/D28</f>
        <v>2.44704E-2</v>
      </c>
    </row>
    <row r="29" spans="1:6">
      <c r="A29" s="412"/>
      <c r="B29" s="412">
        <v>3233</v>
      </c>
      <c r="C29" s="411" t="s">
        <v>715</v>
      </c>
      <c r="D29" s="418"/>
      <c r="E29" s="418">
        <v>2970</v>
      </c>
      <c r="F29" s="661"/>
    </row>
    <row r="30" spans="1:6">
      <c r="A30" s="412"/>
      <c r="B30" s="412">
        <v>3234</v>
      </c>
      <c r="C30" s="411" t="s">
        <v>716</v>
      </c>
      <c r="D30" s="418"/>
      <c r="E30" s="418">
        <v>3147.6</v>
      </c>
      <c r="F30" s="661"/>
    </row>
    <row r="31" spans="1:6">
      <c r="A31" s="412"/>
      <c r="B31" s="412"/>
      <c r="C31" s="411"/>
      <c r="D31" s="418"/>
      <c r="E31" s="418"/>
      <c r="F31" s="661"/>
    </row>
    <row r="32" spans="1:6" ht="29.45" customHeight="1">
      <c r="A32" s="303" t="s">
        <v>25</v>
      </c>
      <c r="B32" s="304" t="s">
        <v>547</v>
      </c>
      <c r="C32" s="297" t="s">
        <v>429</v>
      </c>
      <c r="D32" s="298">
        <v>500000</v>
      </c>
      <c r="E32" s="272">
        <v>2000</v>
      </c>
      <c r="F32" s="662">
        <f>E32/D32</f>
        <v>4.0000000000000001E-3</v>
      </c>
    </row>
    <row r="33" spans="1:6" ht="26.45" customHeight="1">
      <c r="A33" s="557" t="s">
        <v>555</v>
      </c>
      <c r="B33" s="585" t="s">
        <v>599</v>
      </c>
      <c r="C33" s="558" t="s">
        <v>571</v>
      </c>
      <c r="D33" s="575"/>
      <c r="E33" s="575"/>
      <c r="F33" s="659"/>
    </row>
    <row r="34" spans="1:6">
      <c r="A34" s="522"/>
      <c r="B34" s="27"/>
      <c r="C34" s="50"/>
      <c r="D34" s="24"/>
      <c r="E34" s="61"/>
      <c r="F34" s="657"/>
    </row>
    <row r="35" spans="1:6">
      <c r="A35" s="522"/>
      <c r="B35" s="28">
        <v>32</v>
      </c>
      <c r="C35" s="29" t="s">
        <v>30</v>
      </c>
      <c r="D35" s="30">
        <v>500000</v>
      </c>
      <c r="E35" s="9">
        <v>2000</v>
      </c>
      <c r="F35" s="663">
        <f>E35/D35</f>
        <v>4.0000000000000001E-3</v>
      </c>
    </row>
    <row r="36" spans="1:6">
      <c r="A36" s="523" t="s">
        <v>695</v>
      </c>
      <c r="B36" s="52">
        <v>323</v>
      </c>
      <c r="C36" s="38" t="s">
        <v>33</v>
      </c>
      <c r="D36" s="61">
        <v>500000</v>
      </c>
      <c r="E36" s="15">
        <v>2000</v>
      </c>
      <c r="F36" s="664">
        <f>E36/D36</f>
        <v>4.0000000000000001E-3</v>
      </c>
    </row>
    <row r="37" spans="1:6">
      <c r="A37" s="523"/>
      <c r="B37" s="52">
        <v>3237</v>
      </c>
      <c r="C37" s="38" t="s">
        <v>719</v>
      </c>
      <c r="D37" s="61"/>
      <c r="E37" s="15">
        <v>2000</v>
      </c>
      <c r="F37" s="664"/>
    </row>
    <row r="38" spans="1:6">
      <c r="A38" s="523"/>
      <c r="B38" s="52"/>
      <c r="C38" s="38"/>
      <c r="D38" s="61"/>
      <c r="E38" s="15"/>
      <c r="F38" s="664"/>
    </row>
    <row r="39" spans="1:6" ht="19.5" customHeight="1">
      <c r="A39" s="303" t="s">
        <v>25</v>
      </c>
      <c r="B39" s="304" t="s">
        <v>550</v>
      </c>
      <c r="C39" s="297" t="s">
        <v>431</v>
      </c>
      <c r="D39" s="298">
        <f>D42</f>
        <v>100000</v>
      </c>
      <c r="E39" s="272">
        <v>2500</v>
      </c>
      <c r="F39" s="662">
        <f>E39/D39</f>
        <v>2.5000000000000001E-2</v>
      </c>
    </row>
    <row r="40" spans="1:6" ht="28.5" customHeight="1">
      <c r="A40" s="557" t="s">
        <v>555</v>
      </c>
      <c r="B40" s="585" t="s">
        <v>588</v>
      </c>
      <c r="C40" s="558" t="s">
        <v>585</v>
      </c>
      <c r="D40" s="575"/>
      <c r="E40" s="575"/>
      <c r="F40" s="659"/>
    </row>
    <row r="41" spans="1:6">
      <c r="A41" s="49"/>
      <c r="B41" s="27"/>
      <c r="C41" s="50"/>
      <c r="D41" s="24"/>
      <c r="E41" s="61"/>
      <c r="F41" s="657"/>
    </row>
    <row r="42" spans="1:6">
      <c r="A42" s="49"/>
      <c r="B42" s="28">
        <v>32</v>
      </c>
      <c r="C42" s="29" t="s">
        <v>30</v>
      </c>
      <c r="D42" s="30">
        <f>D43</f>
        <v>100000</v>
      </c>
      <c r="E42" s="9">
        <v>2500</v>
      </c>
      <c r="F42" s="663">
        <f>E42/D42</f>
        <v>2.5000000000000001E-2</v>
      </c>
    </row>
    <row r="43" spans="1:6">
      <c r="A43" s="523" t="s">
        <v>696</v>
      </c>
      <c r="B43" s="52">
        <v>323</v>
      </c>
      <c r="C43" s="38" t="s">
        <v>88</v>
      </c>
      <c r="D43" s="61">
        <v>100000</v>
      </c>
      <c r="E43" s="15">
        <v>2500</v>
      </c>
      <c r="F43" s="664">
        <f>E43/D43</f>
        <v>2.5000000000000001E-2</v>
      </c>
    </row>
    <row r="44" spans="1:6">
      <c r="A44" s="523"/>
      <c r="B44" s="52">
        <v>3237</v>
      </c>
      <c r="C44" s="38" t="s">
        <v>719</v>
      </c>
      <c r="D44" s="61"/>
      <c r="E44" s="15">
        <v>2500</v>
      </c>
      <c r="F44" s="664"/>
    </row>
    <row r="45" spans="1:6">
      <c r="A45" s="51"/>
      <c r="B45" s="52"/>
      <c r="C45" s="38"/>
      <c r="D45" s="61"/>
      <c r="E45" s="15"/>
      <c r="F45" s="664"/>
    </row>
    <row r="46" spans="1:6" ht="31.9" customHeight="1">
      <c r="A46" s="408" t="s">
        <v>25</v>
      </c>
      <c r="B46" s="414" t="s">
        <v>551</v>
      </c>
      <c r="C46" s="415" t="s">
        <v>430</v>
      </c>
      <c r="D46" s="416">
        <f>D49</f>
        <v>100000</v>
      </c>
      <c r="E46" s="416">
        <f>E49</f>
        <v>10103.290000000001</v>
      </c>
      <c r="F46" s="658">
        <f>E46/D46</f>
        <v>0.10103290000000001</v>
      </c>
    </row>
    <row r="47" spans="1:6" ht="32.25" customHeight="1">
      <c r="A47" s="557" t="s">
        <v>555</v>
      </c>
      <c r="B47" s="585" t="s">
        <v>602</v>
      </c>
      <c r="C47" s="558" t="s">
        <v>574</v>
      </c>
      <c r="D47" s="575"/>
      <c r="E47" s="575"/>
      <c r="F47" s="659"/>
    </row>
    <row r="48" spans="1:6">
      <c r="A48" s="411"/>
      <c r="B48" s="412"/>
      <c r="C48" s="411"/>
      <c r="D48" s="418"/>
      <c r="E48" s="418"/>
      <c r="F48" s="661"/>
    </row>
    <row r="49" spans="1:6">
      <c r="A49" s="410"/>
      <c r="B49" s="410">
        <v>32</v>
      </c>
      <c r="C49" s="409" t="s">
        <v>30</v>
      </c>
      <c r="D49" s="417">
        <v>100000</v>
      </c>
      <c r="E49" s="417">
        <f>E50</f>
        <v>10103.290000000001</v>
      </c>
      <c r="F49" s="660">
        <v>0.10100000000000001</v>
      </c>
    </row>
    <row r="50" spans="1:6">
      <c r="A50" s="412">
        <v>227</v>
      </c>
      <c r="B50" s="412">
        <v>323</v>
      </c>
      <c r="C50" s="411" t="s">
        <v>33</v>
      </c>
      <c r="D50" s="418">
        <v>100000</v>
      </c>
      <c r="E50" s="418">
        <f>E51+E52</f>
        <v>10103.290000000001</v>
      </c>
      <c r="F50" s="661">
        <v>0.10100000000000001</v>
      </c>
    </row>
    <row r="51" spans="1:6">
      <c r="A51" s="412"/>
      <c r="B51" s="412">
        <v>3233</v>
      </c>
      <c r="C51" s="411" t="s">
        <v>715</v>
      </c>
      <c r="D51" s="418"/>
      <c r="E51" s="418">
        <v>4158</v>
      </c>
      <c r="F51" s="661"/>
    </row>
    <row r="52" spans="1:6">
      <c r="A52" s="412"/>
      <c r="B52" s="412">
        <v>3237</v>
      </c>
      <c r="C52" s="411" t="s">
        <v>719</v>
      </c>
      <c r="D52" s="418"/>
      <c r="E52" s="418">
        <v>5945.29</v>
      </c>
      <c r="F52" s="661"/>
    </row>
    <row r="53" spans="1:6">
      <c r="A53" s="412"/>
      <c r="B53" s="412"/>
      <c r="C53" s="411"/>
      <c r="D53" s="418"/>
      <c r="E53" s="418"/>
      <c r="F53" s="661"/>
    </row>
    <row r="54" spans="1:6" ht="17.25" customHeight="1">
      <c r="A54" s="408" t="s">
        <v>43</v>
      </c>
      <c r="B54" s="414" t="s">
        <v>548</v>
      </c>
      <c r="C54" s="648" t="s">
        <v>461</v>
      </c>
      <c r="D54" s="416">
        <v>1500000</v>
      </c>
      <c r="E54" s="416">
        <v>0</v>
      </c>
      <c r="F54" s="658">
        <v>0</v>
      </c>
    </row>
    <row r="55" spans="1:6" ht="32.25" customHeight="1">
      <c r="A55" s="557" t="s">
        <v>555</v>
      </c>
      <c r="B55" s="585" t="s">
        <v>606</v>
      </c>
      <c r="C55" s="558" t="s">
        <v>584</v>
      </c>
      <c r="D55" s="575"/>
      <c r="E55" s="575"/>
      <c r="F55" s="659"/>
    </row>
    <row r="56" spans="1:6">
      <c r="A56" s="411"/>
      <c r="B56" s="412"/>
      <c r="C56" s="411"/>
      <c r="D56" s="418"/>
      <c r="E56" s="418"/>
      <c r="F56" s="661"/>
    </row>
    <row r="57" spans="1:6" ht="26.25">
      <c r="A57" s="412"/>
      <c r="B57" s="410">
        <v>42</v>
      </c>
      <c r="C57" s="36" t="s">
        <v>288</v>
      </c>
      <c r="D57" s="193">
        <v>1500000</v>
      </c>
      <c r="E57" s="193">
        <v>0</v>
      </c>
      <c r="F57" s="665">
        <v>0</v>
      </c>
    </row>
    <row r="58" spans="1:6">
      <c r="A58" s="412">
        <v>228</v>
      </c>
      <c r="B58" s="412">
        <v>421</v>
      </c>
      <c r="C58" s="38" t="s">
        <v>71</v>
      </c>
      <c r="D58" s="418">
        <v>1500000</v>
      </c>
      <c r="E58" s="418">
        <v>0</v>
      </c>
      <c r="F58" s="661">
        <v>0</v>
      </c>
    </row>
    <row r="59" spans="1:6">
      <c r="A59" s="411"/>
      <c r="B59" s="412"/>
      <c r="C59" s="38"/>
      <c r="D59" s="418"/>
      <c r="E59" s="418"/>
      <c r="F59" s="661"/>
    </row>
    <row r="60" spans="1:6" ht="28.15" customHeight="1">
      <c r="A60" s="264" t="s">
        <v>43</v>
      </c>
      <c r="B60" s="234" t="s">
        <v>549</v>
      </c>
      <c r="C60" s="231" t="s">
        <v>302</v>
      </c>
      <c r="D60" s="232">
        <f>D63+D67</f>
        <v>100000</v>
      </c>
      <c r="E60" s="265">
        <f>E63+E67</f>
        <v>5625</v>
      </c>
      <c r="F60" s="666">
        <f>E60/D60</f>
        <v>5.6250000000000001E-2</v>
      </c>
    </row>
    <row r="61" spans="1:6" ht="28.5" customHeight="1">
      <c r="A61" s="557" t="s">
        <v>555</v>
      </c>
      <c r="B61" s="585" t="s">
        <v>604</v>
      </c>
      <c r="C61" s="558" t="s">
        <v>582</v>
      </c>
      <c r="D61" s="575"/>
      <c r="E61" s="575"/>
      <c r="F61" s="659"/>
    </row>
    <row r="62" spans="1:6">
      <c r="A62" s="242"/>
      <c r="B62" s="125"/>
      <c r="C62" s="11"/>
      <c r="D62" s="61"/>
      <c r="E62" s="199"/>
      <c r="F62" s="664"/>
    </row>
    <row r="63" spans="1:6">
      <c r="A63" s="520"/>
      <c r="B63" s="123">
        <v>32</v>
      </c>
      <c r="C63" s="111" t="s">
        <v>30</v>
      </c>
      <c r="D63" s="64">
        <v>40000</v>
      </c>
      <c r="E63" s="243">
        <v>5625</v>
      </c>
      <c r="F63" s="665">
        <f>E63/D63</f>
        <v>0.140625</v>
      </c>
    </row>
    <row r="64" spans="1:6">
      <c r="A64" s="520">
        <v>229</v>
      </c>
      <c r="B64" s="125">
        <v>323</v>
      </c>
      <c r="C64" s="11" t="s">
        <v>33</v>
      </c>
      <c r="D64" s="61">
        <v>40000</v>
      </c>
      <c r="E64" s="199">
        <v>5625</v>
      </c>
      <c r="F64" s="664">
        <f>E64/D64</f>
        <v>0.140625</v>
      </c>
    </row>
    <row r="65" spans="1:9">
      <c r="A65" s="520"/>
      <c r="B65" s="125">
        <v>3238</v>
      </c>
      <c r="C65" s="11" t="s">
        <v>720</v>
      </c>
      <c r="D65" s="61"/>
      <c r="E65" s="199">
        <v>5625</v>
      </c>
      <c r="F65" s="664"/>
    </row>
    <row r="66" spans="1:9">
      <c r="A66" s="520"/>
      <c r="B66" s="125"/>
      <c r="C66" s="11"/>
      <c r="D66" s="61"/>
      <c r="E66" s="199"/>
      <c r="F66" s="664"/>
    </row>
    <row r="67" spans="1:9" ht="26.25">
      <c r="A67" s="521"/>
      <c r="B67" s="123">
        <v>42</v>
      </c>
      <c r="C67" s="111" t="s">
        <v>90</v>
      </c>
      <c r="D67" s="64">
        <v>60000</v>
      </c>
      <c r="E67" s="243">
        <v>0</v>
      </c>
      <c r="F67" s="665">
        <v>0</v>
      </c>
    </row>
    <row r="68" spans="1:9">
      <c r="A68" s="520">
        <v>230</v>
      </c>
      <c r="B68" s="125">
        <v>426</v>
      </c>
      <c r="C68" s="11" t="s">
        <v>150</v>
      </c>
      <c r="D68" s="61">
        <v>60000</v>
      </c>
      <c r="E68" s="199">
        <v>0</v>
      </c>
      <c r="F68" s="664">
        <v>0</v>
      </c>
    </row>
    <row r="69" spans="1:9">
      <c r="A69" s="242"/>
      <c r="B69" s="125"/>
      <c r="C69" s="11"/>
      <c r="D69" s="61"/>
      <c r="E69" s="199"/>
      <c r="F69" s="664"/>
    </row>
    <row r="70" spans="1:9" ht="28.9" customHeight="1">
      <c r="A70" s="408" t="s">
        <v>43</v>
      </c>
      <c r="B70" s="414" t="s">
        <v>552</v>
      </c>
      <c r="C70" s="408" t="s">
        <v>146</v>
      </c>
      <c r="D70" s="416">
        <v>250000</v>
      </c>
      <c r="E70" s="416">
        <v>104750</v>
      </c>
      <c r="F70" s="658">
        <f>E70/D70</f>
        <v>0.41899999999999998</v>
      </c>
    </row>
    <row r="71" spans="1:9" ht="32.25" customHeight="1">
      <c r="A71" s="557" t="s">
        <v>555</v>
      </c>
      <c r="B71" s="585" t="s">
        <v>602</v>
      </c>
      <c r="C71" s="558" t="s">
        <v>574</v>
      </c>
      <c r="D71" s="575"/>
      <c r="E71" s="575"/>
      <c r="F71" s="659"/>
    </row>
    <row r="72" spans="1:9">
      <c r="A72" s="411"/>
      <c r="B72" s="412"/>
      <c r="C72" s="411"/>
      <c r="D72" s="418"/>
      <c r="E72" s="418"/>
      <c r="F72" s="661"/>
    </row>
    <row r="73" spans="1:9" ht="26.25">
      <c r="A73" s="412"/>
      <c r="B73" s="410">
        <v>42</v>
      </c>
      <c r="C73" s="413" t="s">
        <v>404</v>
      </c>
      <c r="D73" s="193">
        <v>250000</v>
      </c>
      <c r="E73" s="193">
        <v>104750</v>
      </c>
      <c r="F73" s="665">
        <v>0.41899999999999998</v>
      </c>
    </row>
    <row r="74" spans="1:9">
      <c r="A74" s="412">
        <v>231</v>
      </c>
      <c r="B74" s="412">
        <v>426</v>
      </c>
      <c r="C74" s="411" t="s">
        <v>147</v>
      </c>
      <c r="D74" s="418">
        <v>250000</v>
      </c>
      <c r="E74" s="418">
        <v>104750</v>
      </c>
      <c r="F74" s="661">
        <v>0.41899999999999998</v>
      </c>
    </row>
    <row r="75" spans="1:9">
      <c r="A75" s="412"/>
      <c r="B75" s="412">
        <v>4263</v>
      </c>
      <c r="C75" s="411" t="s">
        <v>751</v>
      </c>
      <c r="D75" s="418"/>
      <c r="E75" s="418">
        <v>104750</v>
      </c>
      <c r="F75" s="661"/>
    </row>
    <row r="78" spans="1:9">
      <c r="A78" s="992" t="s">
        <v>198</v>
      </c>
      <c r="B78" s="992"/>
      <c r="C78" s="992"/>
      <c r="D78" s="992"/>
      <c r="E78" s="992"/>
      <c r="F78" s="992"/>
      <c r="G78" s="600"/>
      <c r="H78" s="600"/>
      <c r="I78" s="600"/>
    </row>
    <row r="79" spans="1:9">
      <c r="A79" s="553"/>
      <c r="B79" s="553"/>
      <c r="C79" s="553"/>
      <c r="D79" s="553"/>
      <c r="E79" s="553"/>
      <c r="F79" s="553"/>
      <c r="G79" s="553"/>
      <c r="H79" s="553"/>
      <c r="I79" s="553"/>
    </row>
    <row r="80" spans="1:9" ht="21" customHeight="1">
      <c r="A80" s="993" t="s">
        <v>806</v>
      </c>
      <c r="B80" s="993"/>
      <c r="C80" s="993"/>
      <c r="D80" s="993"/>
      <c r="E80" s="993"/>
      <c r="F80" s="993"/>
      <c r="G80" s="602"/>
      <c r="H80" s="602"/>
      <c r="I80" s="602"/>
    </row>
    <row r="81" spans="1:9">
      <c r="A81" s="551"/>
      <c r="B81" s="552"/>
      <c r="C81" s="552"/>
      <c r="D81" s="552"/>
      <c r="E81" s="552"/>
      <c r="F81" s="552"/>
      <c r="G81" s="552"/>
      <c r="H81" s="552"/>
      <c r="I81" s="552"/>
    </row>
    <row r="82" spans="1:9" ht="14.45" customHeight="1">
      <c r="A82" s="993" t="s">
        <v>199</v>
      </c>
      <c r="B82" s="993"/>
      <c r="C82" s="993"/>
      <c r="D82" s="993"/>
      <c r="E82" s="993"/>
      <c r="F82" s="993"/>
      <c r="G82" s="601"/>
      <c r="H82" s="601"/>
      <c r="I82" s="601"/>
    </row>
    <row r="83" spans="1:9" ht="14.45" customHeight="1">
      <c r="A83" s="993" t="s">
        <v>808</v>
      </c>
      <c r="B83" s="993"/>
      <c r="C83" s="993"/>
      <c r="D83" s="993"/>
      <c r="E83" s="993"/>
      <c r="F83" s="993"/>
      <c r="G83" s="601"/>
      <c r="H83" s="601"/>
      <c r="I83" s="601"/>
    </row>
    <row r="84" spans="1:9" ht="14.45" customHeight="1">
      <c r="A84" s="993" t="s">
        <v>809</v>
      </c>
      <c r="B84" s="993"/>
      <c r="C84" s="993"/>
      <c r="D84" s="993"/>
      <c r="E84" s="993"/>
      <c r="F84" s="993"/>
      <c r="G84" s="601"/>
      <c r="H84" s="601"/>
      <c r="I84" s="601"/>
    </row>
    <row r="85" spans="1:9" ht="14.45" customHeight="1">
      <c r="A85" s="993" t="s">
        <v>807</v>
      </c>
      <c r="B85" s="993"/>
      <c r="C85" s="993"/>
      <c r="D85" s="993"/>
      <c r="E85" s="993"/>
      <c r="F85" s="993"/>
      <c r="G85" s="601"/>
      <c r="H85" s="601"/>
      <c r="I85" s="601"/>
    </row>
    <row r="86" spans="1:9">
      <c r="A86" s="551"/>
      <c r="B86" s="551"/>
      <c r="C86" s="551"/>
      <c r="D86" s="551"/>
      <c r="E86" s="551"/>
      <c r="F86" s="551"/>
      <c r="G86" s="551"/>
      <c r="H86" s="551"/>
      <c r="I86" s="551"/>
    </row>
    <row r="87" spans="1:9">
      <c r="A87" s="551"/>
      <c r="B87" s="551"/>
      <c r="C87" s="551"/>
      <c r="D87" s="551"/>
      <c r="E87" s="551"/>
      <c r="F87" s="551"/>
      <c r="G87" s="551"/>
      <c r="H87" s="551"/>
      <c r="I87" s="551"/>
    </row>
    <row r="88" spans="1:9">
      <c r="A88" s="92"/>
      <c r="B88" s="92"/>
      <c r="C88" s="92"/>
      <c r="D88" s="92"/>
      <c r="F88" s="92"/>
      <c r="G88" s="176"/>
      <c r="H88" s="176"/>
      <c r="I88" s="176"/>
    </row>
    <row r="89" spans="1:9">
      <c r="A89" s="92"/>
      <c r="B89" s="92"/>
      <c r="C89" s="92"/>
      <c r="D89" s="92"/>
      <c r="E89" s="92" t="s">
        <v>872</v>
      </c>
      <c r="F89" s="92"/>
      <c r="G89" s="176"/>
      <c r="H89" s="176"/>
      <c r="I89" s="176"/>
    </row>
    <row r="90" spans="1:9">
      <c r="E90" s="975" t="s">
        <v>873</v>
      </c>
      <c r="F90" s="975"/>
    </row>
  </sheetData>
  <mergeCells count="19">
    <mergeCell ref="E90:F90"/>
    <mergeCell ref="A78:F78"/>
    <mergeCell ref="A80:F80"/>
    <mergeCell ref="A82:F82"/>
    <mergeCell ref="A83:F83"/>
    <mergeCell ref="A84:F84"/>
    <mergeCell ref="A85:F85"/>
    <mergeCell ref="F8:F9"/>
    <mergeCell ref="A4:A5"/>
    <mergeCell ref="B4:B5"/>
    <mergeCell ref="C4:C5"/>
    <mergeCell ref="D4:D5"/>
    <mergeCell ref="E4:E5"/>
    <mergeCell ref="F4:F5"/>
    <mergeCell ref="A8:A9"/>
    <mergeCell ref="B8:B9"/>
    <mergeCell ref="C8:C9"/>
    <mergeCell ref="D8:D9"/>
    <mergeCell ref="E8:E9"/>
  </mergeCells>
  <pageMargins left="0.25" right="0.25" top="0.75" bottom="0.75" header="0.3" footer="0.3"/>
  <pageSetup paperSize="9"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91"/>
  <sheetViews>
    <sheetView workbookViewId="0">
      <selection activeCell="G4" sqref="G4"/>
    </sheetView>
  </sheetViews>
  <sheetFormatPr defaultRowHeight="15"/>
  <cols>
    <col min="1" max="1" width="6.85546875" customWidth="1"/>
    <col min="2" max="2" width="37.28515625" customWidth="1"/>
    <col min="3" max="3" width="20.42578125" customWidth="1"/>
    <col min="4" max="4" width="18.85546875" style="396" customWidth="1"/>
    <col min="5" max="5" width="21.42578125" customWidth="1"/>
    <col min="6" max="6" width="13.42578125" customWidth="1"/>
    <col min="7" max="7" width="13.28515625" customWidth="1"/>
    <col min="8" max="8" width="14.28515625" bestFit="1" customWidth="1"/>
  </cols>
  <sheetData>
    <row r="1" spans="1:10" ht="23.25">
      <c r="A1" s="968" t="s">
        <v>164</v>
      </c>
      <c r="B1" s="968"/>
      <c r="C1" s="799"/>
      <c r="D1" s="395"/>
    </row>
    <row r="3" spans="1:10" ht="49.15" customHeight="1">
      <c r="A3" s="802" t="s">
        <v>0</v>
      </c>
      <c r="B3" s="803" t="s">
        <v>1</v>
      </c>
      <c r="C3" s="804" t="s">
        <v>874</v>
      </c>
      <c r="D3" s="805" t="s">
        <v>379</v>
      </c>
      <c r="E3" s="806" t="s">
        <v>875</v>
      </c>
      <c r="F3" s="806" t="s">
        <v>846</v>
      </c>
      <c r="G3" s="804" t="s">
        <v>845</v>
      </c>
      <c r="H3" s="790"/>
      <c r="I3" s="790"/>
      <c r="J3" s="790"/>
    </row>
    <row r="4" spans="1:10" ht="15.75">
      <c r="A4" s="835" t="s">
        <v>836</v>
      </c>
      <c r="B4" s="835" t="s">
        <v>837</v>
      </c>
      <c r="C4" s="835" t="s">
        <v>838</v>
      </c>
      <c r="D4" s="836" t="s">
        <v>841</v>
      </c>
      <c r="E4" s="837" t="s">
        <v>842</v>
      </c>
      <c r="F4" s="837" t="s">
        <v>843</v>
      </c>
      <c r="G4" s="835" t="s">
        <v>844</v>
      </c>
    </row>
    <row r="5" spans="1:10" ht="36">
      <c r="A5" s="259"/>
      <c r="B5" s="807" t="s">
        <v>656</v>
      </c>
      <c r="C5" s="808">
        <v>44793266.170000002</v>
      </c>
      <c r="D5" s="808">
        <f>D7+D83</f>
        <v>99313000</v>
      </c>
      <c r="E5" s="260">
        <f>E7+E83</f>
        <v>42030632.849999994</v>
      </c>
      <c r="F5" s="927">
        <f>E5/C5</f>
        <v>0.93832480736021295</v>
      </c>
      <c r="G5" s="737">
        <f>E5/D5</f>
        <v>0.42321380735653935</v>
      </c>
      <c r="H5" s="128"/>
    </row>
    <row r="6" spans="1:10" ht="16.5">
      <c r="A6" s="1"/>
      <c r="B6" s="809"/>
      <c r="C6" s="838"/>
      <c r="D6" s="810"/>
      <c r="E6" s="78"/>
      <c r="F6" s="928"/>
      <c r="G6" s="738"/>
      <c r="H6" s="128"/>
    </row>
    <row r="7" spans="1:10" ht="16.5">
      <c r="A7" s="257">
        <v>6</v>
      </c>
      <c r="B7" s="811" t="s">
        <v>165</v>
      </c>
      <c r="C7" s="821">
        <v>44302981.170000002</v>
      </c>
      <c r="D7" s="812">
        <f>D9+D24+D43+D58+D71+D79</f>
        <v>98613000</v>
      </c>
      <c r="E7" s="258">
        <f>E9+E24+E43+E58+E71+E79</f>
        <v>41761590.129999995</v>
      </c>
      <c r="F7" s="929">
        <f>E7/C7</f>
        <v>0.94263611673787495</v>
      </c>
      <c r="G7" s="739">
        <f>E7/D7</f>
        <v>0.42348970348736975</v>
      </c>
      <c r="H7" s="128"/>
    </row>
    <row r="8" spans="1:10" ht="15.75">
      <c r="A8" s="2"/>
      <c r="B8" s="813"/>
      <c r="C8" s="843"/>
      <c r="D8" s="814"/>
      <c r="E8" s="79"/>
      <c r="F8" s="930"/>
      <c r="G8" s="738"/>
      <c r="H8" s="366"/>
    </row>
    <row r="9" spans="1:10" ht="15.75">
      <c r="A9" s="256">
        <v>61</v>
      </c>
      <c r="B9" s="815" t="s">
        <v>2</v>
      </c>
      <c r="C9" s="821">
        <v>16973257</v>
      </c>
      <c r="D9" s="816">
        <f>D10+D16+D20</f>
        <v>34600000</v>
      </c>
      <c r="E9" s="253">
        <f>E10+E16+E20</f>
        <v>17829199.689999998</v>
      </c>
      <c r="F9" s="931">
        <f>E9/C9</f>
        <v>1.0504289005934453</v>
      </c>
      <c r="G9" s="740">
        <f>E9/D9</f>
        <v>0.51529478872832368</v>
      </c>
      <c r="H9" s="128"/>
    </row>
    <row r="10" spans="1:10" ht="17.45" customHeight="1">
      <c r="A10" s="114">
        <v>611</v>
      </c>
      <c r="B10" s="817" t="s">
        <v>3</v>
      </c>
      <c r="C10" s="823">
        <v>15950648</v>
      </c>
      <c r="D10" s="818">
        <v>32000000</v>
      </c>
      <c r="E10" s="117">
        <f>E11</f>
        <v>16450907.17</v>
      </c>
      <c r="F10" s="932">
        <f>E10/C10</f>
        <v>1.0313629371044988</v>
      </c>
      <c r="G10" s="741">
        <f>E10/D10</f>
        <v>0.51409084906250002</v>
      </c>
      <c r="H10" s="128"/>
    </row>
    <row r="11" spans="1:10" ht="27.75" customHeight="1">
      <c r="A11" s="114">
        <v>6111</v>
      </c>
      <c r="B11" s="817" t="s">
        <v>773</v>
      </c>
      <c r="C11" s="823">
        <v>19398145</v>
      </c>
      <c r="D11" s="818"/>
      <c r="E11" s="117">
        <v>16450907.17</v>
      </c>
      <c r="F11" s="932">
        <f>E11/C11</f>
        <v>0.84806599651667725</v>
      </c>
      <c r="G11" s="741"/>
      <c r="H11" s="128"/>
    </row>
    <row r="12" spans="1:10" ht="27" customHeight="1">
      <c r="A12" s="114">
        <v>6112</v>
      </c>
      <c r="B12" s="817" t="s">
        <v>847</v>
      </c>
      <c r="C12" s="823">
        <v>1613130</v>
      </c>
      <c r="D12" s="818"/>
      <c r="E12" s="117">
        <v>0</v>
      </c>
      <c r="F12" s="932">
        <v>0</v>
      </c>
      <c r="G12" s="741"/>
      <c r="H12" s="128"/>
    </row>
    <row r="13" spans="1:10" ht="27" customHeight="1">
      <c r="A13" s="114">
        <v>6113</v>
      </c>
      <c r="B13" s="817" t="s">
        <v>848</v>
      </c>
      <c r="C13" s="823">
        <v>567741</v>
      </c>
      <c r="D13" s="818"/>
      <c r="E13" s="117">
        <v>0</v>
      </c>
      <c r="F13" s="932">
        <v>0</v>
      </c>
      <c r="G13" s="741"/>
      <c r="H13" s="128"/>
    </row>
    <row r="14" spans="1:10" ht="16.5" customHeight="1">
      <c r="A14" s="114">
        <v>6114</v>
      </c>
      <c r="B14" s="817" t="s">
        <v>849</v>
      </c>
      <c r="C14" s="823">
        <v>710703</v>
      </c>
      <c r="D14" s="818"/>
      <c r="E14" s="117">
        <v>0</v>
      </c>
      <c r="F14" s="932">
        <v>0</v>
      </c>
      <c r="G14" s="741"/>
      <c r="H14" s="128"/>
    </row>
    <row r="15" spans="1:10" ht="30" customHeight="1">
      <c r="A15" s="114">
        <v>6117</v>
      </c>
      <c r="B15" s="817" t="s">
        <v>850</v>
      </c>
      <c r="C15" s="823">
        <v>6339071</v>
      </c>
      <c r="D15" s="818"/>
      <c r="E15" s="117">
        <v>0</v>
      </c>
      <c r="F15" s="932">
        <v>0</v>
      </c>
      <c r="G15" s="741"/>
      <c r="H15" s="128"/>
    </row>
    <row r="16" spans="1:10" ht="18" customHeight="1">
      <c r="A16" s="114">
        <v>613</v>
      </c>
      <c r="B16" s="819" t="s">
        <v>4</v>
      </c>
      <c r="C16" s="823">
        <v>993595</v>
      </c>
      <c r="D16" s="818">
        <v>2500000</v>
      </c>
      <c r="E16" s="117">
        <f>E17+E18</f>
        <v>1360753.5499999998</v>
      </c>
      <c r="F16" s="932">
        <f>E16/C16</f>
        <v>1.3695253599303536</v>
      </c>
      <c r="G16" s="741">
        <f>E16/D16</f>
        <v>0.54430141999999992</v>
      </c>
    </row>
    <row r="17" spans="1:8" ht="18" customHeight="1">
      <c r="A17" s="114">
        <v>6131</v>
      </c>
      <c r="B17" s="819" t="s">
        <v>774</v>
      </c>
      <c r="C17" s="823">
        <v>253026</v>
      </c>
      <c r="D17" s="818"/>
      <c r="E17" s="117">
        <v>276908.67</v>
      </c>
      <c r="F17" s="932">
        <f>E17/C17</f>
        <v>1.0943882051646865</v>
      </c>
      <c r="G17" s="741"/>
    </row>
    <row r="18" spans="1:8" ht="18" customHeight="1">
      <c r="A18" s="114">
        <v>6134</v>
      </c>
      <c r="B18" s="819" t="s">
        <v>775</v>
      </c>
      <c r="C18" s="823">
        <v>740569</v>
      </c>
      <c r="D18" s="818"/>
      <c r="E18" s="117">
        <v>1083844.8799999999</v>
      </c>
      <c r="F18" s="932">
        <f>E18/C18</f>
        <v>1.4635299074090327</v>
      </c>
      <c r="G18" s="741"/>
    </row>
    <row r="19" spans="1:8" ht="12" customHeight="1">
      <c r="A19" s="114"/>
      <c r="B19" s="819"/>
      <c r="C19" s="823"/>
      <c r="D19" s="818"/>
      <c r="E19" s="117"/>
      <c r="F19" s="932"/>
      <c r="G19" s="741"/>
    </row>
    <row r="20" spans="1:8" ht="18.600000000000001" customHeight="1">
      <c r="A20" s="114">
        <v>614</v>
      </c>
      <c r="B20" s="819" t="s">
        <v>5</v>
      </c>
      <c r="C20" s="823">
        <v>29014</v>
      </c>
      <c r="D20" s="818">
        <v>100000</v>
      </c>
      <c r="E20" s="117">
        <v>17538.97</v>
      </c>
      <c r="F20" s="932">
        <f>E20/C20</f>
        <v>0.60450024126283863</v>
      </c>
      <c r="G20" s="741">
        <f>E20/D20</f>
        <v>0.17538970000000001</v>
      </c>
    </row>
    <row r="21" spans="1:8" ht="18.600000000000001" customHeight="1">
      <c r="A21" s="114">
        <v>6142</v>
      </c>
      <c r="B21" s="819" t="s">
        <v>776</v>
      </c>
      <c r="C21" s="823">
        <v>21350</v>
      </c>
      <c r="D21" s="818"/>
      <c r="E21" s="117">
        <v>17538.97</v>
      </c>
      <c r="F21" s="932">
        <f>E21/C21</f>
        <v>0.82149742388758784</v>
      </c>
      <c r="G21" s="741"/>
    </row>
    <row r="22" spans="1:8" ht="30" customHeight="1">
      <c r="A22" s="114">
        <v>6145</v>
      </c>
      <c r="B22" s="819" t="s">
        <v>851</v>
      </c>
      <c r="C22" s="823">
        <v>7664</v>
      </c>
      <c r="D22" s="818"/>
      <c r="E22" s="117">
        <v>0</v>
      </c>
      <c r="F22" s="932">
        <v>0</v>
      </c>
      <c r="G22" s="741"/>
    </row>
    <row r="23" spans="1:8" ht="15.75">
      <c r="A23" s="2"/>
      <c r="B23" s="813"/>
      <c r="C23" s="839"/>
      <c r="D23" s="814"/>
      <c r="E23" s="79"/>
      <c r="F23" s="930"/>
      <c r="G23" s="738"/>
    </row>
    <row r="24" spans="1:8" ht="15.75">
      <c r="A24" s="254">
        <v>63</v>
      </c>
      <c r="B24" s="820" t="s">
        <v>6</v>
      </c>
      <c r="C24" s="821">
        <v>17804326.170000002</v>
      </c>
      <c r="D24" s="821">
        <f>D25+D28+D32+D35+D39</f>
        <v>48700000</v>
      </c>
      <c r="E24" s="255">
        <f>E25+E28+E32+E35+E39</f>
        <v>18249660.989999998</v>
      </c>
      <c r="F24" s="933">
        <f>E24/C24</f>
        <v>1.0250127309367303</v>
      </c>
      <c r="G24" s="740">
        <f>E24/D24</f>
        <v>0.37473636529774124</v>
      </c>
      <c r="H24" s="128"/>
    </row>
    <row r="25" spans="1:8" ht="22.15" customHeight="1">
      <c r="A25" s="114">
        <v>633</v>
      </c>
      <c r="B25" s="819" t="s">
        <v>209</v>
      </c>
      <c r="C25" s="823">
        <v>11926189.439999999</v>
      </c>
      <c r="D25" s="818">
        <v>26000000</v>
      </c>
      <c r="E25" s="117">
        <f>E26</f>
        <v>11518682.699999999</v>
      </c>
      <c r="F25" s="932">
        <f>E25/C25</f>
        <v>0.96583093518259588</v>
      </c>
      <c r="G25" s="741">
        <f>E25/D25</f>
        <v>0.44302625769230769</v>
      </c>
      <c r="H25" s="128"/>
    </row>
    <row r="26" spans="1:8" ht="22.15" customHeight="1">
      <c r="A26" s="114">
        <v>6331</v>
      </c>
      <c r="B26" s="819" t="s">
        <v>777</v>
      </c>
      <c r="C26" s="823">
        <v>11926189.439999999</v>
      </c>
      <c r="D26" s="818"/>
      <c r="E26" s="117">
        <v>11518682.699999999</v>
      </c>
      <c r="F26" s="932">
        <f>E26/C26</f>
        <v>0.96583093518259588</v>
      </c>
      <c r="G26" s="741"/>
      <c r="H26" s="128"/>
    </row>
    <row r="27" spans="1:8" ht="12" customHeight="1">
      <c r="A27" s="114"/>
      <c r="B27" s="819"/>
      <c r="C27" s="823"/>
      <c r="D27" s="818"/>
      <c r="E27" s="117"/>
      <c r="F27" s="932"/>
      <c r="G27" s="741"/>
      <c r="H27" s="128"/>
    </row>
    <row r="28" spans="1:8" ht="19.899999999999999" customHeight="1">
      <c r="A28" s="118">
        <v>634</v>
      </c>
      <c r="B28" s="822" t="s">
        <v>257</v>
      </c>
      <c r="C28" s="823">
        <v>420387</v>
      </c>
      <c r="D28" s="823">
        <v>5000000</v>
      </c>
      <c r="E28" s="119">
        <f>E29+E30</f>
        <v>2592864.7799999998</v>
      </c>
      <c r="F28" s="934">
        <f>E28/C28</f>
        <v>6.1678043802496267</v>
      </c>
      <c r="G28" s="742">
        <f>E28/D28</f>
        <v>0.51857295599999997</v>
      </c>
      <c r="H28" s="128"/>
    </row>
    <row r="29" spans="1:8" ht="28.5" customHeight="1">
      <c r="A29" s="118">
        <v>6341</v>
      </c>
      <c r="B29" s="822" t="s">
        <v>816</v>
      </c>
      <c r="C29" s="823">
        <v>309075</v>
      </c>
      <c r="D29" s="823"/>
      <c r="E29" s="119">
        <v>42449.17</v>
      </c>
      <c r="F29" s="934">
        <f>E29/C29</f>
        <v>0.13734261910539514</v>
      </c>
      <c r="G29" s="742"/>
      <c r="H29" s="128"/>
    </row>
    <row r="30" spans="1:8" ht="27.75" customHeight="1">
      <c r="A30" s="118">
        <v>6342</v>
      </c>
      <c r="B30" s="822" t="s">
        <v>778</v>
      </c>
      <c r="C30" s="823">
        <v>111312</v>
      </c>
      <c r="D30" s="823"/>
      <c r="E30" s="119">
        <v>2550415.61</v>
      </c>
      <c r="F30" s="934">
        <f>E30/C30</f>
        <v>22.91231502443582</v>
      </c>
      <c r="G30" s="742"/>
      <c r="H30" s="128"/>
    </row>
    <row r="31" spans="1:8" ht="12" customHeight="1">
      <c r="A31" s="118"/>
      <c r="B31" s="822"/>
      <c r="C31" s="823"/>
      <c r="D31" s="823"/>
      <c r="E31" s="119"/>
      <c r="F31" s="934"/>
      <c r="G31" s="742"/>
      <c r="H31" s="128"/>
    </row>
    <row r="32" spans="1:8" ht="27" customHeight="1">
      <c r="A32" s="118">
        <v>635</v>
      </c>
      <c r="B32" s="822" t="s">
        <v>254</v>
      </c>
      <c r="C32" s="823">
        <v>1143267.73</v>
      </c>
      <c r="D32" s="823">
        <v>2400000</v>
      </c>
      <c r="E32" s="119">
        <f>E33</f>
        <v>1167933.2</v>
      </c>
      <c r="F32" s="934">
        <f>E32/C32</f>
        <v>1.0215745353015431</v>
      </c>
      <c r="G32" s="742">
        <f>E32/D32</f>
        <v>0.4866388333333333</v>
      </c>
      <c r="H32" s="128"/>
    </row>
    <row r="33" spans="1:8" ht="27" customHeight="1">
      <c r="A33" s="118">
        <v>6351</v>
      </c>
      <c r="B33" s="822" t="s">
        <v>254</v>
      </c>
      <c r="C33" s="823">
        <v>1143267.73</v>
      </c>
      <c r="D33" s="823"/>
      <c r="E33" s="119">
        <v>1167933.2</v>
      </c>
      <c r="F33" s="934">
        <f>E33/C33</f>
        <v>1.0215745353015431</v>
      </c>
      <c r="G33" s="742"/>
      <c r="H33" s="128"/>
    </row>
    <row r="34" spans="1:8" ht="12.75" customHeight="1">
      <c r="A34" s="118"/>
      <c r="B34" s="822"/>
      <c r="C34" s="823"/>
      <c r="D34" s="823"/>
      <c r="E34" s="119"/>
      <c r="F34" s="934"/>
      <c r="G34" s="742"/>
      <c r="H34" s="128"/>
    </row>
    <row r="35" spans="1:8" ht="28.9" customHeight="1">
      <c r="A35" s="118">
        <v>636</v>
      </c>
      <c r="B35" s="822" t="s">
        <v>244</v>
      </c>
      <c r="C35" s="823">
        <v>57600</v>
      </c>
      <c r="D35" s="823">
        <v>800000</v>
      </c>
      <c r="E35" s="119">
        <f>E36+E37</f>
        <v>70800</v>
      </c>
      <c r="F35" s="934">
        <f>E35/C35</f>
        <v>1.2291666666666667</v>
      </c>
      <c r="G35" s="742">
        <v>0</v>
      </c>
    </row>
    <row r="36" spans="1:8" ht="41.25" customHeight="1">
      <c r="A36" s="118">
        <v>6361</v>
      </c>
      <c r="B36" s="822" t="s">
        <v>817</v>
      </c>
      <c r="C36" s="823">
        <v>21600</v>
      </c>
      <c r="D36" s="823"/>
      <c r="E36" s="119">
        <v>37200</v>
      </c>
      <c r="F36" s="934">
        <f>E36/C36</f>
        <v>1.7222222222222223</v>
      </c>
      <c r="G36" s="742"/>
    </row>
    <row r="37" spans="1:8" ht="28.9" customHeight="1">
      <c r="A37" s="118">
        <v>6362</v>
      </c>
      <c r="B37" s="822" t="s">
        <v>818</v>
      </c>
      <c r="C37" s="823">
        <v>36000</v>
      </c>
      <c r="D37" s="823"/>
      <c r="E37" s="119">
        <v>33600</v>
      </c>
      <c r="F37" s="934">
        <f>E37/C37</f>
        <v>0.93333333333333335</v>
      </c>
      <c r="G37" s="742"/>
    </row>
    <row r="38" spans="1:8" ht="12" customHeight="1">
      <c r="A38" s="118"/>
      <c r="B38" s="822"/>
      <c r="C38" s="823"/>
      <c r="D38" s="823"/>
      <c r="E38" s="119"/>
      <c r="F38" s="934"/>
      <c r="G38" s="742"/>
    </row>
    <row r="39" spans="1:8" ht="29.25" customHeight="1">
      <c r="A39" s="118">
        <v>638</v>
      </c>
      <c r="B39" s="822" t="s">
        <v>245</v>
      </c>
      <c r="C39" s="823">
        <v>4256882</v>
      </c>
      <c r="D39" s="823">
        <v>14500000</v>
      </c>
      <c r="E39" s="119">
        <v>2899380.31</v>
      </c>
      <c r="F39" s="934">
        <f>E39/C39</f>
        <v>0.68110422370176105</v>
      </c>
      <c r="G39" s="742">
        <f>E39/D39</f>
        <v>0.19995726275862069</v>
      </c>
      <c r="H39" s="128"/>
    </row>
    <row r="40" spans="1:8" ht="29.25" customHeight="1">
      <c r="A40" s="118">
        <v>6381</v>
      </c>
      <c r="B40" s="822" t="s">
        <v>779</v>
      </c>
      <c r="C40" s="823">
        <v>2271146</v>
      </c>
      <c r="D40" s="823"/>
      <c r="E40" s="119">
        <v>2899380.31</v>
      </c>
      <c r="F40" s="934">
        <f>E40/C40</f>
        <v>1.2766155544381559</v>
      </c>
      <c r="G40" s="742"/>
      <c r="H40" s="128"/>
    </row>
    <row r="41" spans="1:8" ht="29.25" customHeight="1">
      <c r="A41" s="118">
        <v>6382</v>
      </c>
      <c r="B41" s="822" t="s">
        <v>852</v>
      </c>
      <c r="C41" s="823">
        <v>1985736</v>
      </c>
      <c r="D41" s="823"/>
      <c r="E41" s="119"/>
      <c r="F41" s="934"/>
      <c r="G41" s="742"/>
      <c r="H41" s="128"/>
    </row>
    <row r="42" spans="1:8" ht="15.75">
      <c r="A42" s="2"/>
      <c r="B42" s="813"/>
      <c r="C42" s="839"/>
      <c r="D42" s="814"/>
      <c r="E42" s="79"/>
      <c r="F42" s="930"/>
      <c r="G42" s="738"/>
    </row>
    <row r="43" spans="1:8" ht="15.75">
      <c r="A43" s="252">
        <v>64</v>
      </c>
      <c r="B43" s="824" t="s">
        <v>7</v>
      </c>
      <c r="C43" s="821">
        <v>1096343</v>
      </c>
      <c r="D43" s="816">
        <f>D44+D49+D55</f>
        <v>1403000</v>
      </c>
      <c r="E43" s="253">
        <f>E44+E49+E55</f>
        <v>849626.54000000015</v>
      </c>
      <c r="F43" s="931">
        <f>E43/C43</f>
        <v>0.77496416723598371</v>
      </c>
      <c r="G43" s="740">
        <f>E43/D43</f>
        <v>0.60557843193157535</v>
      </c>
    </row>
    <row r="44" spans="1:8" ht="20.45" customHeight="1">
      <c r="A44" s="120">
        <v>641</v>
      </c>
      <c r="B44" s="822" t="s">
        <v>8</v>
      </c>
      <c r="C44" s="823">
        <v>53534</v>
      </c>
      <c r="D44" s="823">
        <v>73000</v>
      </c>
      <c r="E44" s="121">
        <f>E45+E46+E47</f>
        <v>105.67</v>
      </c>
      <c r="F44" s="935">
        <f>E44/C44</f>
        <v>1.9738857548473867E-3</v>
      </c>
      <c r="G44" s="741">
        <f>E44/D44</f>
        <v>1.4475342465753425E-3</v>
      </c>
    </row>
    <row r="45" spans="1:8" ht="20.45" customHeight="1">
      <c r="A45" s="120">
        <v>6413</v>
      </c>
      <c r="B45" s="822" t="s">
        <v>819</v>
      </c>
      <c r="C45" s="823">
        <v>141</v>
      </c>
      <c r="D45" s="823"/>
      <c r="E45" s="121">
        <v>3.7</v>
      </c>
      <c r="F45" s="935">
        <f>E45/C45</f>
        <v>2.6241134751773049E-2</v>
      </c>
      <c r="G45" s="741"/>
    </row>
    <row r="46" spans="1:8" ht="20.45" customHeight="1">
      <c r="A46" s="120">
        <v>6414</v>
      </c>
      <c r="B46" s="822" t="s">
        <v>780</v>
      </c>
      <c r="C46" s="823">
        <v>53393</v>
      </c>
      <c r="D46" s="823"/>
      <c r="E46" s="121">
        <v>100.76</v>
      </c>
      <c r="F46" s="935">
        <f>E46/C46</f>
        <v>1.8871387635083251E-3</v>
      </c>
      <c r="G46" s="741"/>
    </row>
    <row r="47" spans="1:8" ht="20.45" customHeight="1">
      <c r="A47" s="120">
        <v>6419</v>
      </c>
      <c r="B47" s="822" t="s">
        <v>820</v>
      </c>
      <c r="C47" s="823">
        <v>0</v>
      </c>
      <c r="D47" s="823"/>
      <c r="E47" s="121">
        <v>1.21</v>
      </c>
      <c r="F47" s="935">
        <v>0</v>
      </c>
      <c r="G47" s="741"/>
    </row>
    <row r="48" spans="1:8" ht="12.75" customHeight="1">
      <c r="A48" s="120"/>
      <c r="B48" s="822"/>
      <c r="C48" s="823"/>
      <c r="D48" s="823"/>
      <c r="E48" s="121"/>
      <c r="F48" s="935"/>
      <c r="G48" s="741"/>
    </row>
    <row r="49" spans="1:8" ht="22.15" customHeight="1">
      <c r="A49" s="114">
        <v>642</v>
      </c>
      <c r="B49" s="819" t="s">
        <v>9</v>
      </c>
      <c r="C49" s="823">
        <v>1039530</v>
      </c>
      <c r="D49" s="818">
        <v>1325000</v>
      </c>
      <c r="E49" s="117">
        <f>E51+E52+E53</f>
        <v>849439.31</v>
      </c>
      <c r="F49" s="932">
        <f>E49/C49</f>
        <v>0.81713785075947787</v>
      </c>
      <c r="G49" s="741">
        <f>E49/D49</f>
        <v>0.64108627169811327</v>
      </c>
    </row>
    <row r="50" spans="1:8" ht="22.15" customHeight="1">
      <c r="A50" s="114">
        <v>6421</v>
      </c>
      <c r="B50" s="819" t="s">
        <v>853</v>
      </c>
      <c r="C50" s="823">
        <v>40000</v>
      </c>
      <c r="D50" s="818"/>
      <c r="E50" s="117">
        <v>0</v>
      </c>
      <c r="F50" s="932">
        <v>0</v>
      </c>
      <c r="G50" s="741"/>
    </row>
    <row r="51" spans="1:8" ht="26.25" customHeight="1">
      <c r="A51" s="114">
        <v>6422</v>
      </c>
      <c r="B51" s="819" t="s">
        <v>781</v>
      </c>
      <c r="C51" s="823">
        <v>248945</v>
      </c>
      <c r="D51" s="818"/>
      <c r="E51" s="117">
        <v>427573.16</v>
      </c>
      <c r="F51" s="932">
        <f>E51/C51</f>
        <v>1.7175406615919178</v>
      </c>
      <c r="G51" s="741"/>
    </row>
    <row r="52" spans="1:8" ht="26.25" customHeight="1">
      <c r="A52" s="114">
        <v>6423</v>
      </c>
      <c r="B52" s="819" t="s">
        <v>782</v>
      </c>
      <c r="C52" s="823">
        <v>732803</v>
      </c>
      <c r="D52" s="818"/>
      <c r="E52" s="117">
        <v>403078.40000000002</v>
      </c>
      <c r="F52" s="932">
        <f>E52/C52</f>
        <v>0.55005014990386236</v>
      </c>
      <c r="G52" s="741"/>
    </row>
    <row r="53" spans="1:8" ht="26.25" customHeight="1">
      <c r="A53" s="114">
        <v>6429</v>
      </c>
      <c r="B53" s="819" t="s">
        <v>783</v>
      </c>
      <c r="C53" s="823">
        <v>17782</v>
      </c>
      <c r="D53" s="818"/>
      <c r="E53" s="117">
        <v>18787.75</v>
      </c>
      <c r="F53" s="932">
        <f>E53/C53</f>
        <v>1.0565600044989314</v>
      </c>
      <c r="G53" s="741"/>
    </row>
    <row r="54" spans="1:8" ht="14.25" customHeight="1">
      <c r="A54" s="114"/>
      <c r="B54" s="819"/>
      <c r="C54" s="823"/>
      <c r="D54" s="818"/>
      <c r="E54" s="117"/>
      <c r="F54" s="932"/>
      <c r="G54" s="741"/>
    </row>
    <row r="55" spans="1:8" ht="21" customHeight="1">
      <c r="A55" s="114">
        <v>643</v>
      </c>
      <c r="B55" s="819" t="s">
        <v>10</v>
      </c>
      <c r="C55" s="823">
        <v>3279</v>
      </c>
      <c r="D55" s="818">
        <v>5000</v>
      </c>
      <c r="E55" s="117">
        <v>81.56</v>
      </c>
      <c r="F55" s="932">
        <f>E55/C55</f>
        <v>2.487343702348277E-2</v>
      </c>
      <c r="G55" s="741">
        <f>E55/D55</f>
        <v>1.6312E-2</v>
      </c>
    </row>
    <row r="56" spans="1:8" ht="41.25" customHeight="1">
      <c r="A56" s="114">
        <v>6436</v>
      </c>
      <c r="B56" s="819" t="s">
        <v>784</v>
      </c>
      <c r="C56" s="823">
        <v>3279</v>
      </c>
      <c r="D56" s="818"/>
      <c r="E56" s="117">
        <v>81.56</v>
      </c>
      <c r="F56" s="932">
        <f>E56/C56</f>
        <v>2.487343702348277E-2</v>
      </c>
      <c r="G56" s="741"/>
    </row>
    <row r="57" spans="1:8" ht="15.75">
      <c r="A57" s="2"/>
      <c r="B57" s="813"/>
      <c r="C57" s="839"/>
      <c r="D57" s="814"/>
      <c r="E57" s="79"/>
      <c r="F57" s="930"/>
      <c r="G57" s="738"/>
    </row>
    <row r="58" spans="1:8" ht="63.6" customHeight="1">
      <c r="A58" s="250">
        <v>65</v>
      </c>
      <c r="B58" s="825" t="s">
        <v>210</v>
      </c>
      <c r="C58" s="834">
        <v>4573740</v>
      </c>
      <c r="D58" s="826">
        <f>D59+D64+D67</f>
        <v>8600000</v>
      </c>
      <c r="E58" s="251">
        <f>E59+E64+E67</f>
        <v>3729416.41</v>
      </c>
      <c r="F58" s="936">
        <f>E58/C58</f>
        <v>0.81539755429910754</v>
      </c>
      <c r="G58" s="743">
        <f>E58/D58</f>
        <v>0.43365307093023259</v>
      </c>
      <c r="H58" s="128"/>
    </row>
    <row r="59" spans="1:8" ht="22.15" customHeight="1">
      <c r="A59" s="114">
        <v>651</v>
      </c>
      <c r="B59" s="819" t="s">
        <v>11</v>
      </c>
      <c r="C59" s="823">
        <v>91856</v>
      </c>
      <c r="D59" s="818">
        <v>200000</v>
      </c>
      <c r="E59" s="117">
        <f>E61+E62</f>
        <v>8786.83</v>
      </c>
      <c r="F59" s="932">
        <f>E59/C59</f>
        <v>9.5658748475875285E-2</v>
      </c>
      <c r="G59" s="741">
        <f>E59/D59</f>
        <v>4.3934149999999998E-2</v>
      </c>
      <c r="H59" s="128"/>
    </row>
    <row r="60" spans="1:8" ht="28.5" customHeight="1">
      <c r="A60" s="114">
        <v>6512</v>
      </c>
      <c r="B60" s="819" t="s">
        <v>854</v>
      </c>
      <c r="C60" s="823">
        <v>500</v>
      </c>
      <c r="D60" s="818"/>
      <c r="E60" s="117">
        <v>0</v>
      </c>
      <c r="F60" s="932">
        <v>0</v>
      </c>
      <c r="G60" s="741"/>
      <c r="H60" s="128"/>
    </row>
    <row r="61" spans="1:8" ht="22.15" customHeight="1">
      <c r="A61" s="114">
        <v>6513</v>
      </c>
      <c r="B61" s="819" t="s">
        <v>785</v>
      </c>
      <c r="C61" s="823">
        <v>90748</v>
      </c>
      <c r="D61" s="818"/>
      <c r="E61" s="117">
        <v>552.02</v>
      </c>
      <c r="F61" s="932">
        <f>E61/C61</f>
        <v>6.0829990743597653E-3</v>
      </c>
      <c r="G61" s="741"/>
      <c r="H61" s="128"/>
    </row>
    <row r="62" spans="1:8" ht="22.15" customHeight="1">
      <c r="A62" s="114">
        <v>6514</v>
      </c>
      <c r="B62" s="819" t="s">
        <v>786</v>
      </c>
      <c r="C62" s="823">
        <v>608</v>
      </c>
      <c r="D62" s="818"/>
      <c r="E62" s="117">
        <v>8234.81</v>
      </c>
      <c r="F62" s="932">
        <f>E62/C62</f>
        <v>13.544095394736841</v>
      </c>
      <c r="G62" s="741"/>
      <c r="H62" s="128"/>
    </row>
    <row r="63" spans="1:8" ht="15.75" customHeight="1">
      <c r="A63" s="114"/>
      <c r="B63" s="819"/>
      <c r="C63" s="823"/>
      <c r="D63" s="818"/>
      <c r="E63" s="117"/>
      <c r="F63" s="932"/>
      <c r="G63" s="741"/>
      <c r="H63" s="128"/>
    </row>
    <row r="64" spans="1:8" ht="22.15" customHeight="1">
      <c r="A64" s="114">
        <v>652</v>
      </c>
      <c r="B64" s="819" t="s">
        <v>12</v>
      </c>
      <c r="C64" s="823">
        <v>1231216</v>
      </c>
      <c r="D64" s="818">
        <v>2400000</v>
      </c>
      <c r="E64" s="117">
        <v>1208401.3400000001</v>
      </c>
      <c r="F64" s="932">
        <f>E64/C64</f>
        <v>0.98146981520707988</v>
      </c>
      <c r="G64" s="741">
        <f>E64/D64</f>
        <v>0.5035005583333334</v>
      </c>
    </row>
    <row r="65" spans="1:8" ht="22.15" customHeight="1">
      <c r="A65" s="114">
        <v>6526</v>
      </c>
      <c r="B65" s="819" t="s">
        <v>13</v>
      </c>
      <c r="C65" s="823">
        <v>1231216</v>
      </c>
      <c r="D65" s="818"/>
      <c r="E65" s="117">
        <v>1208401.3400000001</v>
      </c>
      <c r="F65" s="932">
        <f>E65/C65</f>
        <v>0.98146981520707988</v>
      </c>
      <c r="G65" s="741"/>
    </row>
    <row r="66" spans="1:8" ht="15" customHeight="1">
      <c r="A66" s="114"/>
      <c r="B66" s="819"/>
      <c r="C66" s="823"/>
      <c r="D66" s="818"/>
      <c r="E66" s="117"/>
      <c r="F66" s="932"/>
      <c r="G66" s="741"/>
    </row>
    <row r="67" spans="1:8" ht="21" customHeight="1">
      <c r="A67" s="114">
        <v>653</v>
      </c>
      <c r="B67" s="819" t="s">
        <v>166</v>
      </c>
      <c r="C67" s="823">
        <v>3250668</v>
      </c>
      <c r="D67" s="818">
        <v>6000000</v>
      </c>
      <c r="E67" s="115">
        <f>E68+E69</f>
        <v>2512228.2400000002</v>
      </c>
      <c r="F67" s="937">
        <f>E67/C67</f>
        <v>0.77283445740998469</v>
      </c>
      <c r="G67" s="744">
        <f>E67/D67</f>
        <v>0.4187047066666667</v>
      </c>
      <c r="H67" s="128"/>
    </row>
    <row r="68" spans="1:8" ht="21" customHeight="1">
      <c r="A68" s="114">
        <v>6531</v>
      </c>
      <c r="B68" s="819" t="s">
        <v>787</v>
      </c>
      <c r="C68" s="823">
        <v>293483</v>
      </c>
      <c r="D68" s="818"/>
      <c r="E68" s="115">
        <v>301241.51</v>
      </c>
      <c r="F68" s="937">
        <f>E68/C68</f>
        <v>1.0264359775523626</v>
      </c>
      <c r="G68" s="744"/>
      <c r="H68" s="128"/>
    </row>
    <row r="69" spans="1:8" ht="21" customHeight="1">
      <c r="A69" s="114">
        <v>6532</v>
      </c>
      <c r="B69" s="819" t="s">
        <v>788</v>
      </c>
      <c r="C69" s="823">
        <v>2957185</v>
      </c>
      <c r="D69" s="818"/>
      <c r="E69" s="115">
        <v>2210986.73</v>
      </c>
      <c r="F69" s="937">
        <f>E69/C69</f>
        <v>0.7476660168369581</v>
      </c>
      <c r="G69" s="744"/>
      <c r="H69" s="128"/>
    </row>
    <row r="70" spans="1:8" s="116" customFormat="1" ht="16.5" customHeight="1">
      <c r="A70" s="114"/>
      <c r="B70" s="819"/>
      <c r="C70" s="823"/>
      <c r="D70" s="818"/>
      <c r="E70" s="115"/>
      <c r="F70" s="937"/>
      <c r="G70" s="744"/>
    </row>
    <row r="71" spans="1:8" ht="30.75" customHeight="1">
      <c r="A71" s="250">
        <v>66</v>
      </c>
      <c r="B71" s="825" t="s">
        <v>299</v>
      </c>
      <c r="C71" s="834">
        <v>322023</v>
      </c>
      <c r="D71" s="826">
        <f>D72+D76</f>
        <v>450000</v>
      </c>
      <c r="E71" s="251">
        <f>E72+E76</f>
        <v>211439.39</v>
      </c>
      <c r="F71" s="936">
        <f>E71/C71</f>
        <v>0.65659716852522965</v>
      </c>
      <c r="G71" s="745">
        <f>E71/D71</f>
        <v>0.46986531111111113</v>
      </c>
      <c r="H71" s="128"/>
    </row>
    <row r="72" spans="1:8" ht="24" customHeight="1">
      <c r="A72" s="114">
        <v>661</v>
      </c>
      <c r="B72" s="819" t="s">
        <v>211</v>
      </c>
      <c r="C72" s="823">
        <v>307023</v>
      </c>
      <c r="D72" s="818">
        <v>420000</v>
      </c>
      <c r="E72" s="115">
        <f>E73+E74</f>
        <v>211439.39</v>
      </c>
      <c r="F72" s="937">
        <f>E72/C72</f>
        <v>0.68867606009973203</v>
      </c>
      <c r="G72" s="744">
        <f>E72/D72</f>
        <v>0.50342711904761905</v>
      </c>
    </row>
    <row r="73" spans="1:8" ht="24" customHeight="1">
      <c r="A73" s="114">
        <v>6614</v>
      </c>
      <c r="B73" s="819" t="s">
        <v>792</v>
      </c>
      <c r="C73" s="823">
        <v>171717</v>
      </c>
      <c r="D73" s="818"/>
      <c r="E73" s="115">
        <v>27868.080000000002</v>
      </c>
      <c r="F73" s="937">
        <f>E73/C73</f>
        <v>0.16229074582015759</v>
      </c>
      <c r="G73" s="744"/>
    </row>
    <row r="74" spans="1:8" ht="18.75" customHeight="1">
      <c r="A74" s="114">
        <v>6615</v>
      </c>
      <c r="B74" s="819" t="s">
        <v>789</v>
      </c>
      <c r="C74" s="823">
        <v>135306</v>
      </c>
      <c r="D74" s="818"/>
      <c r="E74" s="115">
        <v>183571.31</v>
      </c>
      <c r="F74" s="937">
        <f>E74/C74</f>
        <v>1.356712267009593</v>
      </c>
      <c r="G74" s="744"/>
    </row>
    <row r="75" spans="1:8" ht="12" customHeight="1">
      <c r="A75" s="114"/>
      <c r="B75" s="819"/>
      <c r="C75" s="823"/>
      <c r="D75" s="818"/>
      <c r="E75" s="115"/>
      <c r="F75" s="937"/>
      <c r="G75" s="744"/>
    </row>
    <row r="76" spans="1:8" ht="28.5" customHeight="1">
      <c r="A76" s="114">
        <v>663</v>
      </c>
      <c r="B76" s="819" t="s">
        <v>342</v>
      </c>
      <c r="C76" s="823">
        <v>15000</v>
      </c>
      <c r="D76" s="818">
        <v>30000</v>
      </c>
      <c r="E76" s="115">
        <v>0</v>
      </c>
      <c r="F76" s="937">
        <v>0</v>
      </c>
      <c r="G76" s="744">
        <v>0</v>
      </c>
    </row>
    <row r="77" spans="1:8" ht="19.5" customHeight="1">
      <c r="A77" s="114">
        <v>6631</v>
      </c>
      <c r="B77" s="819" t="s">
        <v>41</v>
      </c>
      <c r="C77" s="823">
        <v>15000</v>
      </c>
      <c r="D77" s="818"/>
      <c r="E77" s="115">
        <v>0</v>
      </c>
      <c r="F77" s="937">
        <v>0</v>
      </c>
      <c r="G77" s="744"/>
    </row>
    <row r="78" spans="1:8">
      <c r="A78" s="80"/>
      <c r="B78" s="827"/>
      <c r="C78" s="840"/>
      <c r="D78" s="828"/>
      <c r="E78" s="81"/>
      <c r="F78" s="938"/>
      <c r="G78" s="746"/>
    </row>
    <row r="79" spans="1:8" ht="33" customHeight="1">
      <c r="A79" s="250">
        <v>68</v>
      </c>
      <c r="B79" s="825" t="s">
        <v>14</v>
      </c>
      <c r="C79" s="834">
        <v>3533292</v>
      </c>
      <c r="D79" s="826">
        <f>D80</f>
        <v>4860000</v>
      </c>
      <c r="E79" s="251">
        <f>E80</f>
        <v>892247.11</v>
      </c>
      <c r="F79" s="936">
        <f>E79/C79</f>
        <v>0.25252572105560478</v>
      </c>
      <c r="G79" s="743">
        <f>E79/D79</f>
        <v>0.1835899403292181</v>
      </c>
      <c r="H79" s="128"/>
    </row>
    <row r="80" spans="1:8" ht="18" customHeight="1">
      <c r="A80" s="114">
        <v>683</v>
      </c>
      <c r="B80" s="819" t="s">
        <v>13</v>
      </c>
      <c r="C80" s="823">
        <f>C79</f>
        <v>3533292</v>
      </c>
      <c r="D80" s="818">
        <v>4860000</v>
      </c>
      <c r="E80" s="117">
        <v>892247.11</v>
      </c>
      <c r="F80" s="932">
        <f>E80/C80</f>
        <v>0.25252572105560478</v>
      </c>
      <c r="G80" s="741">
        <f>E80/D80</f>
        <v>0.1835899403292181</v>
      </c>
    </row>
    <row r="81" spans="1:8" ht="18" customHeight="1">
      <c r="A81" s="114">
        <v>6831</v>
      </c>
      <c r="B81" s="819" t="s">
        <v>790</v>
      </c>
      <c r="C81" s="823">
        <f>C79</f>
        <v>3533292</v>
      </c>
      <c r="D81" s="818"/>
      <c r="E81" s="117">
        <v>892247.11</v>
      </c>
      <c r="F81" s="932">
        <f>E81/C81</f>
        <v>0.25252572105560478</v>
      </c>
      <c r="G81" s="741"/>
    </row>
    <row r="82" spans="1:8">
      <c r="A82" s="2"/>
      <c r="B82" s="813"/>
      <c r="C82" s="839"/>
      <c r="D82" s="814"/>
      <c r="E82" s="79"/>
      <c r="F82" s="930"/>
      <c r="G82" s="685"/>
    </row>
    <row r="83" spans="1:8" ht="41.25" customHeight="1">
      <c r="A83" s="263">
        <v>7</v>
      </c>
      <c r="B83" s="829" t="s">
        <v>167</v>
      </c>
      <c r="C83" s="842">
        <v>490285</v>
      </c>
      <c r="D83" s="830">
        <f>D85+D89</f>
        <v>700000</v>
      </c>
      <c r="E83" s="223">
        <f>E85+E89</f>
        <v>269042.71999999997</v>
      </c>
      <c r="F83" s="939">
        <f>E83/C83</f>
        <v>0.54874760598427441</v>
      </c>
      <c r="G83" s="747">
        <f>E83/D83</f>
        <v>0.38434674285714282</v>
      </c>
      <c r="H83" s="128"/>
    </row>
    <row r="84" spans="1:8" ht="16.5">
      <c r="A84" s="4"/>
      <c r="B84" s="831"/>
      <c r="C84" s="823"/>
      <c r="D84" s="832"/>
      <c r="E84" s="82"/>
      <c r="F84" s="940"/>
      <c r="G84" s="738"/>
    </row>
    <row r="85" spans="1:8" ht="32.25" customHeight="1">
      <c r="A85" s="261">
        <v>71</v>
      </c>
      <c r="B85" s="833" t="s">
        <v>15</v>
      </c>
      <c r="C85" s="834">
        <v>339176</v>
      </c>
      <c r="D85" s="834">
        <v>400000</v>
      </c>
      <c r="E85" s="262">
        <v>70175</v>
      </c>
      <c r="F85" s="941">
        <f>E85/C85</f>
        <v>0.20689848338325825</v>
      </c>
      <c r="G85" s="743">
        <f>E85/D85</f>
        <v>0.1754375</v>
      </c>
    </row>
    <row r="86" spans="1:8" ht="30" customHeight="1">
      <c r="A86" s="114">
        <v>711</v>
      </c>
      <c r="B86" s="819" t="s">
        <v>16</v>
      </c>
      <c r="C86" s="823">
        <v>339176</v>
      </c>
      <c r="D86" s="818">
        <v>400000</v>
      </c>
      <c r="E86" s="115">
        <v>70175</v>
      </c>
      <c r="F86" s="937">
        <f>E86/C86</f>
        <v>0.20689848338325825</v>
      </c>
      <c r="G86" s="744">
        <f>E86/D86</f>
        <v>0.1754375</v>
      </c>
    </row>
    <row r="87" spans="1:8" ht="21.75" customHeight="1">
      <c r="A87" s="114">
        <v>7111</v>
      </c>
      <c r="B87" s="819" t="s">
        <v>750</v>
      </c>
      <c r="C87" s="823">
        <v>339176</v>
      </c>
      <c r="D87" s="818"/>
      <c r="E87" s="115">
        <v>70175</v>
      </c>
      <c r="F87" s="937">
        <f>E87/C87</f>
        <v>0.20689848338325825</v>
      </c>
      <c r="G87" s="744"/>
    </row>
    <row r="88" spans="1:8" ht="15.75">
      <c r="A88" s="2"/>
      <c r="B88" s="813"/>
      <c r="C88" s="839"/>
      <c r="D88" s="814"/>
      <c r="E88" s="79"/>
      <c r="F88" s="930"/>
      <c r="G88" s="738"/>
    </row>
    <row r="89" spans="1:8" ht="15.75">
      <c r="A89" s="261">
        <v>72</v>
      </c>
      <c r="B89" s="833" t="s">
        <v>212</v>
      </c>
      <c r="C89" s="834">
        <v>151109</v>
      </c>
      <c r="D89" s="834">
        <v>300000</v>
      </c>
      <c r="E89" s="262">
        <v>198867.72</v>
      </c>
      <c r="F89" s="941">
        <f>E89/C89</f>
        <v>1.3160547684122057</v>
      </c>
      <c r="G89" s="743">
        <f>E89/D89</f>
        <v>0.66289240000000005</v>
      </c>
    </row>
    <row r="90" spans="1:8" ht="25.5" customHeight="1">
      <c r="A90" s="122">
        <v>721</v>
      </c>
      <c r="B90" s="819" t="s">
        <v>17</v>
      </c>
      <c r="C90" s="823">
        <v>15109</v>
      </c>
      <c r="D90" s="818">
        <v>300000</v>
      </c>
      <c r="E90" s="115">
        <v>198867.72</v>
      </c>
      <c r="F90" s="937">
        <f>E90/C90</f>
        <v>13.162202660665828</v>
      </c>
      <c r="G90" s="744">
        <f>E90/D90</f>
        <v>0.66289240000000005</v>
      </c>
    </row>
    <row r="91" spans="1:8">
      <c r="A91" s="123">
        <v>7211</v>
      </c>
      <c r="B91" s="124" t="s">
        <v>791</v>
      </c>
      <c r="C91" s="841">
        <v>151109</v>
      </c>
      <c r="D91" s="208"/>
      <c r="E91" s="193">
        <v>198867.72</v>
      </c>
      <c r="F91" s="665">
        <f>E91/C91</f>
        <v>1.3160547684122057</v>
      </c>
      <c r="G91" s="665"/>
    </row>
  </sheetData>
  <mergeCells count="1">
    <mergeCell ref="A1:B1"/>
  </mergeCells>
  <pageMargins left="0.7" right="0.7" top="0.75" bottom="0.75" header="0.3" footer="0.3"/>
  <pageSetup paperSize="9" scale="8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28"/>
  <sheetViews>
    <sheetView workbookViewId="0">
      <selection activeCell="G4" sqref="G4"/>
    </sheetView>
  </sheetViews>
  <sheetFormatPr defaultRowHeight="15"/>
  <cols>
    <col min="1" max="1" width="7" customWidth="1"/>
    <col min="2" max="2" width="38.85546875" customWidth="1"/>
    <col min="3" max="3" width="23" customWidth="1"/>
    <col min="4" max="4" width="19" customWidth="1"/>
    <col min="5" max="5" width="21.85546875" customWidth="1"/>
    <col min="6" max="6" width="14" customWidth="1"/>
    <col min="7" max="7" width="12.85546875" customWidth="1"/>
    <col min="8" max="8" width="13.85546875" style="366" bestFit="1" customWidth="1"/>
  </cols>
  <sheetData>
    <row r="1" spans="1:7" ht="23.25">
      <c r="A1" s="969" t="s">
        <v>168</v>
      </c>
      <c r="B1" s="969"/>
      <c r="C1" s="969"/>
      <c r="D1" s="969"/>
      <c r="E1" s="970"/>
      <c r="F1" s="970"/>
      <c r="G1" s="970"/>
    </row>
    <row r="2" spans="1:7" ht="7.5" customHeight="1"/>
    <row r="3" spans="1:7" ht="44.45" customHeight="1">
      <c r="A3" s="845" t="s">
        <v>0</v>
      </c>
      <c r="B3" s="846" t="s">
        <v>169</v>
      </c>
      <c r="C3" s="847" t="s">
        <v>855</v>
      </c>
      <c r="D3" s="846" t="s">
        <v>378</v>
      </c>
      <c r="E3" s="847" t="s">
        <v>766</v>
      </c>
      <c r="F3" s="847" t="s">
        <v>876</v>
      </c>
      <c r="G3" s="848" t="s">
        <v>845</v>
      </c>
    </row>
    <row r="4" spans="1:7" ht="15.75">
      <c r="A4" s="849" t="s">
        <v>836</v>
      </c>
      <c r="B4" s="849" t="s">
        <v>837</v>
      </c>
      <c r="C4" s="849" t="s">
        <v>838</v>
      </c>
      <c r="D4" s="849" t="s">
        <v>841</v>
      </c>
      <c r="E4" s="849" t="s">
        <v>842</v>
      </c>
      <c r="F4" s="849" t="s">
        <v>843</v>
      </c>
      <c r="G4" s="850" t="s">
        <v>844</v>
      </c>
    </row>
    <row r="5" spans="1:7" ht="36">
      <c r="A5" s="289"/>
      <c r="B5" s="851" t="s">
        <v>170</v>
      </c>
      <c r="C5" s="852">
        <v>36028168</v>
      </c>
      <c r="D5" s="852">
        <f>D7+D101</f>
        <v>123700000</v>
      </c>
      <c r="E5" s="290">
        <f>E7+E101</f>
        <v>46291631.539999999</v>
      </c>
      <c r="F5" s="783">
        <f>E5/C5</f>
        <v>1.2848733119041744</v>
      </c>
      <c r="G5" s="783">
        <f>E5/D5</f>
        <v>0.37422499223928857</v>
      </c>
    </row>
    <row r="6" spans="1:7" ht="18">
      <c r="A6" s="84"/>
      <c r="B6" s="853"/>
      <c r="C6" s="854"/>
      <c r="D6" s="854"/>
      <c r="E6" s="85"/>
      <c r="F6" s="942"/>
      <c r="G6" s="672"/>
    </row>
    <row r="7" spans="1:7" ht="16.5">
      <c r="A7" s="273">
        <v>3</v>
      </c>
      <c r="B7" s="855" t="s">
        <v>171</v>
      </c>
      <c r="C7" s="856">
        <v>32398975</v>
      </c>
      <c r="D7" s="856">
        <f>D9+D21+D57+D62+D70+D81+D86</f>
        <v>100410000</v>
      </c>
      <c r="E7" s="274">
        <f>E9+E21+E57+E62+E70+E81+E86</f>
        <v>41916829</v>
      </c>
      <c r="F7" s="943">
        <f>E7/C7</f>
        <v>1.293770219582564</v>
      </c>
      <c r="G7" s="784">
        <f>E7/D7</f>
        <v>0.4174567174584205</v>
      </c>
    </row>
    <row r="8" spans="1:7" ht="16.5">
      <c r="A8" s="86"/>
      <c r="B8" s="857"/>
      <c r="C8" s="858"/>
      <c r="D8" s="858"/>
      <c r="E8" s="87"/>
      <c r="F8" s="944"/>
      <c r="G8" s="785"/>
    </row>
    <row r="9" spans="1:7" ht="15.75">
      <c r="A9" s="275">
        <v>31</v>
      </c>
      <c r="B9" s="859" t="s">
        <v>26</v>
      </c>
      <c r="C9" s="860">
        <v>9940949</v>
      </c>
      <c r="D9" s="860">
        <f>SUM(D10:D17)</f>
        <v>24974000</v>
      </c>
      <c r="E9" s="276">
        <f>E10+E14+E17</f>
        <v>10653966.349999998</v>
      </c>
      <c r="F9" s="945">
        <f>E9/C9</f>
        <v>1.0717252799506363</v>
      </c>
      <c r="G9" s="786">
        <f>E9/D9</f>
        <v>0.42660232041322965</v>
      </c>
    </row>
    <row r="10" spans="1:7">
      <c r="A10" s="137">
        <v>311</v>
      </c>
      <c r="B10" s="65" t="s">
        <v>27</v>
      </c>
      <c r="C10" s="861">
        <v>8019289</v>
      </c>
      <c r="D10" s="861">
        <v>20174000</v>
      </c>
      <c r="E10" s="69">
        <f>E11+E12</f>
        <v>8895755.3499999996</v>
      </c>
      <c r="F10" s="741">
        <f>E10/C10</f>
        <v>1.1092947703967271</v>
      </c>
      <c r="G10" s="742">
        <f>E10/D10</f>
        <v>0.44095148954099334</v>
      </c>
    </row>
    <row r="11" spans="1:7">
      <c r="A11" s="137">
        <v>3111</v>
      </c>
      <c r="B11" s="65" t="s">
        <v>738</v>
      </c>
      <c r="C11" s="861">
        <v>7970769</v>
      </c>
      <c r="D11" s="861"/>
      <c r="E11" s="69">
        <v>8817672.9399999995</v>
      </c>
      <c r="F11" s="741">
        <f>E11/C11</f>
        <v>1.106251221180792</v>
      </c>
      <c r="G11" s="742"/>
    </row>
    <row r="12" spans="1:7">
      <c r="A12" s="137">
        <v>3113</v>
      </c>
      <c r="B12" s="65" t="s">
        <v>829</v>
      </c>
      <c r="C12" s="861">
        <v>48520</v>
      </c>
      <c r="D12" s="861"/>
      <c r="E12" s="69">
        <v>78082.41</v>
      </c>
      <c r="F12" s="741">
        <f>E12/C12</f>
        <v>1.6092829760923331</v>
      </c>
      <c r="G12" s="742"/>
    </row>
    <row r="13" spans="1:7">
      <c r="A13" s="137"/>
      <c r="B13" s="65"/>
      <c r="C13" s="861"/>
      <c r="D13" s="861"/>
      <c r="E13" s="69"/>
      <c r="F13" s="741"/>
      <c r="G13" s="742"/>
    </row>
    <row r="14" spans="1:7">
      <c r="A14" s="137">
        <v>312</v>
      </c>
      <c r="B14" s="65" t="s">
        <v>28</v>
      </c>
      <c r="C14" s="861">
        <v>558038</v>
      </c>
      <c r="D14" s="861">
        <v>1234000</v>
      </c>
      <c r="E14" s="69">
        <v>245187.87</v>
      </c>
      <c r="F14" s="741">
        <f>E14/C14</f>
        <v>0.43937486336055964</v>
      </c>
      <c r="G14" s="742">
        <f t="shared" ref="G14:G17" si="0">E14/D14</f>
        <v>0.19869357374392221</v>
      </c>
    </row>
    <row r="15" spans="1:7">
      <c r="A15" s="137">
        <v>3121</v>
      </c>
      <c r="B15" s="65" t="s">
        <v>28</v>
      </c>
      <c r="C15" s="861">
        <v>558038</v>
      </c>
      <c r="D15" s="861"/>
      <c r="E15" s="69">
        <v>245187.87</v>
      </c>
      <c r="F15" s="741">
        <f>E15/C15</f>
        <v>0.43937486336055964</v>
      </c>
      <c r="G15" s="742"/>
    </row>
    <row r="16" spans="1:7">
      <c r="A16" s="137"/>
      <c r="B16" s="65"/>
      <c r="C16" s="861"/>
      <c r="D16" s="861"/>
      <c r="E16" s="69"/>
      <c r="F16" s="741"/>
      <c r="G16" s="742"/>
    </row>
    <row r="17" spans="1:7">
      <c r="A17" s="137">
        <v>313</v>
      </c>
      <c r="B17" s="65" t="s">
        <v>60</v>
      </c>
      <c r="C17" s="861">
        <v>1363622</v>
      </c>
      <c r="D17" s="861">
        <v>3566000</v>
      </c>
      <c r="E17" s="69">
        <f>E18+E19</f>
        <v>1513023.13</v>
      </c>
      <c r="F17" s="741">
        <f>E17/C17</f>
        <v>1.1095619827195513</v>
      </c>
      <c r="G17" s="742">
        <f t="shared" si="0"/>
        <v>0.42429139932697696</v>
      </c>
    </row>
    <row r="18" spans="1:7">
      <c r="A18" s="137">
        <v>3131</v>
      </c>
      <c r="B18" s="65" t="s">
        <v>811</v>
      </c>
      <c r="C18" s="861">
        <v>104135</v>
      </c>
      <c r="D18" s="861"/>
      <c r="E18" s="69">
        <v>114142.65</v>
      </c>
      <c r="F18" s="741">
        <f>E18/C18</f>
        <v>1.0961026552071829</v>
      </c>
      <c r="G18" s="742"/>
    </row>
    <row r="19" spans="1:7">
      <c r="A19" s="137">
        <v>3132</v>
      </c>
      <c r="B19" s="65" t="s">
        <v>742</v>
      </c>
      <c r="C19" s="861">
        <v>1259487</v>
      </c>
      <c r="D19" s="861"/>
      <c r="E19" s="69">
        <v>1398880.48</v>
      </c>
      <c r="F19" s="741">
        <f>E19/C19</f>
        <v>1.1106748064886736</v>
      </c>
      <c r="G19" s="742"/>
    </row>
    <row r="20" spans="1:7">
      <c r="A20" s="27"/>
      <c r="B20" s="3"/>
      <c r="C20" s="419"/>
      <c r="D20" s="419"/>
      <c r="E20" s="24"/>
      <c r="F20" s="657"/>
      <c r="G20" s="672"/>
    </row>
    <row r="21" spans="1:7" ht="15.75">
      <c r="A21" s="275">
        <v>32</v>
      </c>
      <c r="B21" s="862" t="s">
        <v>30</v>
      </c>
      <c r="C21" s="860">
        <v>7169933</v>
      </c>
      <c r="D21" s="860">
        <f>SUM(D22:D49)</f>
        <v>30278000</v>
      </c>
      <c r="E21" s="276">
        <f>E22+E28+E36+E47+E49</f>
        <v>10310090.200000001</v>
      </c>
      <c r="F21" s="945">
        <f t="shared" ref="F21:F26" si="1">E21/C21</f>
        <v>1.4379618610104168</v>
      </c>
      <c r="G21" s="786">
        <f>E21/D21</f>
        <v>0.34051424136336617</v>
      </c>
    </row>
    <row r="22" spans="1:7">
      <c r="A22" s="137">
        <v>321</v>
      </c>
      <c r="B22" s="65" t="s">
        <v>31</v>
      </c>
      <c r="C22" s="861">
        <v>515152</v>
      </c>
      <c r="D22" s="861">
        <v>983000</v>
      </c>
      <c r="E22" s="69">
        <f>E23+E24+E25+E26</f>
        <v>616308.07000000007</v>
      </c>
      <c r="F22" s="741">
        <f t="shared" si="1"/>
        <v>1.1963615981302607</v>
      </c>
      <c r="G22" s="742">
        <f>E22/D22</f>
        <v>0.62696650050864711</v>
      </c>
    </row>
    <row r="23" spans="1:7">
      <c r="A23" s="137">
        <v>3211</v>
      </c>
      <c r="B23" s="65" t="s">
        <v>753</v>
      </c>
      <c r="C23" s="861">
        <v>11167</v>
      </c>
      <c r="D23" s="861"/>
      <c r="E23" s="69">
        <v>10938.6</v>
      </c>
      <c r="F23" s="741">
        <f t="shared" si="1"/>
        <v>0.97954687919763594</v>
      </c>
      <c r="G23" s="742"/>
    </row>
    <row r="24" spans="1:7">
      <c r="A24" s="137">
        <v>3212</v>
      </c>
      <c r="B24" s="65" t="s">
        <v>793</v>
      </c>
      <c r="C24" s="861">
        <v>199859</v>
      </c>
      <c r="D24" s="861"/>
      <c r="E24" s="69">
        <v>191895.02</v>
      </c>
      <c r="F24" s="741">
        <f t="shared" si="1"/>
        <v>0.96015200716505134</v>
      </c>
      <c r="G24" s="742"/>
    </row>
    <row r="25" spans="1:7">
      <c r="A25" s="137">
        <v>3213</v>
      </c>
      <c r="B25" s="65" t="s">
        <v>754</v>
      </c>
      <c r="C25" s="861">
        <v>13131</v>
      </c>
      <c r="D25" s="861"/>
      <c r="E25" s="69">
        <v>23422.45</v>
      </c>
      <c r="F25" s="741">
        <f t="shared" si="1"/>
        <v>1.7837521894752875</v>
      </c>
      <c r="G25" s="742"/>
    </row>
    <row r="26" spans="1:7">
      <c r="A26" s="137">
        <v>3214</v>
      </c>
      <c r="B26" s="65" t="s">
        <v>708</v>
      </c>
      <c r="C26" s="861">
        <v>290995</v>
      </c>
      <c r="D26" s="861"/>
      <c r="E26" s="69">
        <v>390052</v>
      </c>
      <c r="F26" s="741">
        <f t="shared" si="1"/>
        <v>1.3404079107888451</v>
      </c>
      <c r="G26" s="742"/>
    </row>
    <row r="27" spans="1:7">
      <c r="A27" s="137"/>
      <c r="B27" s="65"/>
      <c r="C27" s="861"/>
      <c r="D27" s="861"/>
      <c r="E27" s="69"/>
      <c r="F27" s="741"/>
      <c r="G27" s="742"/>
    </row>
    <row r="28" spans="1:7">
      <c r="A28" s="137">
        <v>322</v>
      </c>
      <c r="B28" s="65" t="s">
        <v>32</v>
      </c>
      <c r="C28" s="861">
        <v>2123869</v>
      </c>
      <c r="D28" s="861">
        <v>5125000</v>
      </c>
      <c r="E28" s="69">
        <f>E29+E30+E31+E32+E33+E34</f>
        <v>4295285.5200000005</v>
      </c>
      <c r="F28" s="741">
        <f t="shared" ref="F28:F34" si="2">E28/C28</f>
        <v>2.0223872187973932</v>
      </c>
      <c r="G28" s="742">
        <f t="shared" ref="G28:G49" si="3">E28/D28</f>
        <v>0.83810449170731716</v>
      </c>
    </row>
    <row r="29" spans="1:7" ht="26.25">
      <c r="A29" s="137">
        <v>3221</v>
      </c>
      <c r="B29" s="17" t="s">
        <v>794</v>
      </c>
      <c r="C29" s="863">
        <v>179753</v>
      </c>
      <c r="D29" s="861"/>
      <c r="E29" s="69">
        <v>291835.21999999997</v>
      </c>
      <c r="F29" s="741">
        <f t="shared" si="2"/>
        <v>1.6235346280729666</v>
      </c>
      <c r="G29" s="742"/>
    </row>
    <row r="30" spans="1:7">
      <c r="A30" s="137">
        <v>3222</v>
      </c>
      <c r="B30" s="17" t="s">
        <v>813</v>
      </c>
      <c r="C30" s="863">
        <v>384044</v>
      </c>
      <c r="D30" s="861"/>
      <c r="E30" s="69">
        <v>481679.15</v>
      </c>
      <c r="F30" s="741">
        <f t="shared" si="2"/>
        <v>1.2542290727104186</v>
      </c>
      <c r="G30" s="742"/>
    </row>
    <row r="31" spans="1:7">
      <c r="A31" s="137">
        <v>3223</v>
      </c>
      <c r="B31" s="17" t="s">
        <v>710</v>
      </c>
      <c r="C31" s="863">
        <v>1463308</v>
      </c>
      <c r="D31" s="861"/>
      <c r="E31" s="69">
        <v>3395411.63</v>
      </c>
      <c r="F31" s="741">
        <f t="shared" si="2"/>
        <v>2.3203670245771906</v>
      </c>
      <c r="G31" s="742"/>
    </row>
    <row r="32" spans="1:7" ht="26.25">
      <c r="A32" s="137">
        <v>3224</v>
      </c>
      <c r="B32" s="17" t="s">
        <v>711</v>
      </c>
      <c r="C32" s="863">
        <v>66526</v>
      </c>
      <c r="D32" s="861"/>
      <c r="E32" s="69">
        <v>108687.12</v>
      </c>
      <c r="F32" s="741">
        <f t="shared" si="2"/>
        <v>1.6337540209842767</v>
      </c>
      <c r="G32" s="742"/>
    </row>
    <row r="33" spans="1:7">
      <c r="A33" s="137">
        <v>3225</v>
      </c>
      <c r="B33" s="17" t="s">
        <v>823</v>
      </c>
      <c r="C33" s="863">
        <v>18428</v>
      </c>
      <c r="D33" s="861"/>
      <c r="E33" s="69">
        <v>11135.9</v>
      </c>
      <c r="F33" s="741">
        <f t="shared" si="2"/>
        <v>0.60429238115910566</v>
      </c>
      <c r="G33" s="742"/>
    </row>
    <row r="34" spans="1:7" ht="26.25">
      <c r="A34" s="137">
        <v>3227</v>
      </c>
      <c r="B34" s="17" t="s">
        <v>795</v>
      </c>
      <c r="C34" s="863">
        <v>11810</v>
      </c>
      <c r="D34" s="861"/>
      <c r="E34" s="69">
        <v>6536.5</v>
      </c>
      <c r="F34" s="741">
        <f t="shared" si="2"/>
        <v>0.55347163420829804</v>
      </c>
      <c r="G34" s="742"/>
    </row>
    <row r="35" spans="1:7">
      <c r="A35" s="137"/>
      <c r="B35" s="65"/>
      <c r="C35" s="861"/>
      <c r="D35" s="861"/>
      <c r="E35" s="69"/>
      <c r="F35" s="741"/>
      <c r="G35" s="742"/>
    </row>
    <row r="36" spans="1:7">
      <c r="A36" s="137">
        <v>323</v>
      </c>
      <c r="B36" s="65" t="s">
        <v>33</v>
      </c>
      <c r="C36" s="861">
        <v>3994586</v>
      </c>
      <c r="D36" s="861">
        <v>21580000</v>
      </c>
      <c r="E36" s="69">
        <f>E37+E38+E39+E40+E41+E42+E43+E44+E45</f>
        <v>4481078.92</v>
      </c>
      <c r="F36" s="741">
        <f t="shared" ref="F36:F45" si="4">E36/C36</f>
        <v>1.1217880701529519</v>
      </c>
      <c r="G36" s="742">
        <f t="shared" si="3"/>
        <v>0.20764962557924002</v>
      </c>
    </row>
    <row r="37" spans="1:7">
      <c r="A37" s="137">
        <v>3231</v>
      </c>
      <c r="B37" s="65" t="s">
        <v>713</v>
      </c>
      <c r="C37" s="861">
        <v>135321</v>
      </c>
      <c r="D37" s="861"/>
      <c r="E37" s="69">
        <v>135350.04</v>
      </c>
      <c r="F37" s="741">
        <f t="shared" si="4"/>
        <v>1.0002146008380075</v>
      </c>
      <c r="G37" s="742"/>
    </row>
    <row r="38" spans="1:7">
      <c r="A38" s="137">
        <v>3232</v>
      </c>
      <c r="B38" s="65" t="s">
        <v>733</v>
      </c>
      <c r="C38" s="861">
        <v>636916</v>
      </c>
      <c r="D38" s="861"/>
      <c r="E38" s="69">
        <v>1699126.58</v>
      </c>
      <c r="F38" s="741">
        <f t="shared" si="4"/>
        <v>2.6677404555702795</v>
      </c>
      <c r="G38" s="742"/>
    </row>
    <row r="39" spans="1:7">
      <c r="A39" s="137">
        <v>3233</v>
      </c>
      <c r="B39" s="65" t="s">
        <v>715</v>
      </c>
      <c r="C39" s="861">
        <v>134355</v>
      </c>
      <c r="D39" s="861"/>
      <c r="E39" s="69">
        <v>145036.92000000001</v>
      </c>
      <c r="F39" s="741">
        <f t="shared" si="4"/>
        <v>1.0795051914703584</v>
      </c>
      <c r="G39" s="742"/>
    </row>
    <row r="40" spans="1:7">
      <c r="A40" s="137">
        <v>3234</v>
      </c>
      <c r="B40" s="65" t="s">
        <v>716</v>
      </c>
      <c r="C40" s="861">
        <v>1167037</v>
      </c>
      <c r="D40" s="861"/>
      <c r="E40" s="69">
        <v>957062.47</v>
      </c>
      <c r="F40" s="741">
        <f t="shared" si="4"/>
        <v>0.8200789435125021</v>
      </c>
      <c r="G40" s="742"/>
    </row>
    <row r="41" spans="1:7">
      <c r="A41" s="137">
        <v>3235</v>
      </c>
      <c r="B41" s="65" t="s">
        <v>717</v>
      </c>
      <c r="C41" s="861">
        <v>256388</v>
      </c>
      <c r="D41" s="861"/>
      <c r="E41" s="69">
        <v>321578.89</v>
      </c>
      <c r="F41" s="741">
        <f t="shared" si="4"/>
        <v>1.2542665413357881</v>
      </c>
      <c r="G41" s="742"/>
    </row>
    <row r="42" spans="1:7">
      <c r="A42" s="137">
        <v>3236</v>
      </c>
      <c r="B42" s="65" t="s">
        <v>718</v>
      </c>
      <c r="C42" s="861">
        <v>24369</v>
      </c>
      <c r="D42" s="861"/>
      <c r="E42" s="69">
        <v>89291.3</v>
      </c>
      <c r="F42" s="741">
        <f t="shared" si="4"/>
        <v>3.6641347613771598</v>
      </c>
      <c r="G42" s="742"/>
    </row>
    <row r="43" spans="1:7">
      <c r="A43" s="137">
        <v>3237</v>
      </c>
      <c r="B43" s="65" t="s">
        <v>719</v>
      </c>
      <c r="C43" s="861">
        <v>1256623</v>
      </c>
      <c r="D43" s="861"/>
      <c r="E43" s="69">
        <v>576767.46</v>
      </c>
      <c r="F43" s="741">
        <f t="shared" si="4"/>
        <v>0.45898209725589934</v>
      </c>
      <c r="G43" s="742"/>
    </row>
    <row r="44" spans="1:7">
      <c r="A44" s="137">
        <v>3238</v>
      </c>
      <c r="B44" s="65" t="s">
        <v>720</v>
      </c>
      <c r="C44" s="861">
        <v>87323</v>
      </c>
      <c r="D44" s="861"/>
      <c r="E44" s="69">
        <v>102761.29</v>
      </c>
      <c r="F44" s="741">
        <f t="shared" si="4"/>
        <v>1.1767952314968564</v>
      </c>
      <c r="G44" s="742"/>
    </row>
    <row r="45" spans="1:7">
      <c r="A45" s="137">
        <v>3239</v>
      </c>
      <c r="B45" s="65" t="s">
        <v>721</v>
      </c>
      <c r="C45" s="861">
        <v>296254</v>
      </c>
      <c r="D45" s="861"/>
      <c r="E45" s="69">
        <v>454103.97</v>
      </c>
      <c r="F45" s="741">
        <f t="shared" si="4"/>
        <v>1.5328197087634259</v>
      </c>
      <c r="G45" s="742"/>
    </row>
    <row r="46" spans="1:7">
      <c r="A46" s="137"/>
      <c r="B46" s="65"/>
      <c r="C46" s="861"/>
      <c r="D46" s="861"/>
      <c r="E46" s="69"/>
      <c r="F46" s="741"/>
      <c r="G46" s="742"/>
    </row>
    <row r="47" spans="1:7" ht="26.25">
      <c r="A47" s="137">
        <v>324</v>
      </c>
      <c r="B47" s="17" t="s">
        <v>52</v>
      </c>
      <c r="C47" s="863">
        <v>0</v>
      </c>
      <c r="D47" s="863">
        <v>0</v>
      </c>
      <c r="E47" s="69">
        <v>0</v>
      </c>
      <c r="F47" s="741">
        <v>0</v>
      </c>
      <c r="G47" s="742"/>
    </row>
    <row r="48" spans="1:7">
      <c r="A48" s="137"/>
      <c r="B48" s="17"/>
      <c r="C48" s="863"/>
      <c r="D48" s="863"/>
      <c r="E48" s="69"/>
      <c r="F48" s="741"/>
      <c r="G48" s="742"/>
    </row>
    <row r="49" spans="1:7">
      <c r="A49" s="137">
        <v>329</v>
      </c>
      <c r="B49" s="17" t="s">
        <v>172</v>
      </c>
      <c r="C49" s="863">
        <v>536326</v>
      </c>
      <c r="D49" s="863">
        <v>2590000</v>
      </c>
      <c r="E49" s="69">
        <f>E50+E51+E52+E53+E54+E55</f>
        <v>917417.69</v>
      </c>
      <c r="F49" s="741">
        <f t="shared" ref="F49:F55" si="5">E49/C49</f>
        <v>1.7105597901276461</v>
      </c>
      <c r="G49" s="742">
        <f t="shared" si="3"/>
        <v>0.35421532432432429</v>
      </c>
    </row>
    <row r="50" spans="1:7" ht="26.25">
      <c r="A50" s="137">
        <v>3291</v>
      </c>
      <c r="B50" s="17" t="s">
        <v>796</v>
      </c>
      <c r="C50" s="863">
        <v>191622</v>
      </c>
      <c r="D50" s="863"/>
      <c r="E50" s="69">
        <v>241159.88</v>
      </c>
      <c r="F50" s="741">
        <f t="shared" si="5"/>
        <v>1.2585187504566282</v>
      </c>
      <c r="G50" s="742"/>
    </row>
    <row r="51" spans="1:7">
      <c r="A51" s="137">
        <v>3292</v>
      </c>
      <c r="B51" s="17" t="s">
        <v>759</v>
      </c>
      <c r="C51" s="863">
        <v>104664</v>
      </c>
      <c r="D51" s="863"/>
      <c r="E51" s="69">
        <v>36462.5</v>
      </c>
      <c r="F51" s="741">
        <f t="shared" si="5"/>
        <v>0.34837671023465566</v>
      </c>
      <c r="G51" s="742"/>
    </row>
    <row r="52" spans="1:7">
      <c r="A52" s="137">
        <v>3293</v>
      </c>
      <c r="B52" s="17" t="s">
        <v>723</v>
      </c>
      <c r="C52" s="863">
        <v>47754</v>
      </c>
      <c r="D52" s="863"/>
      <c r="E52" s="69">
        <v>46553.06</v>
      </c>
      <c r="F52" s="741">
        <f t="shared" si="5"/>
        <v>0.97485153076182096</v>
      </c>
      <c r="G52" s="742"/>
    </row>
    <row r="53" spans="1:7">
      <c r="A53" s="137">
        <v>3295</v>
      </c>
      <c r="B53" s="17" t="s">
        <v>724</v>
      </c>
      <c r="C53" s="863">
        <v>3363</v>
      </c>
      <c r="D53" s="863"/>
      <c r="E53" s="69">
        <v>1405</v>
      </c>
      <c r="F53" s="741">
        <f t="shared" si="5"/>
        <v>0.41778174249182276</v>
      </c>
      <c r="G53" s="742"/>
    </row>
    <row r="54" spans="1:7">
      <c r="A54" s="137">
        <v>3296</v>
      </c>
      <c r="B54" s="17" t="s">
        <v>824</v>
      </c>
      <c r="C54" s="863">
        <v>18400</v>
      </c>
      <c r="D54" s="863"/>
      <c r="E54" s="69">
        <v>250</v>
      </c>
      <c r="F54" s="741">
        <f t="shared" si="5"/>
        <v>1.358695652173913E-2</v>
      </c>
      <c r="G54" s="742"/>
    </row>
    <row r="55" spans="1:7">
      <c r="A55" s="137">
        <v>3299</v>
      </c>
      <c r="B55" s="17" t="s">
        <v>35</v>
      </c>
      <c r="C55" s="863">
        <v>170523</v>
      </c>
      <c r="D55" s="863"/>
      <c r="E55" s="69">
        <v>591587.25</v>
      </c>
      <c r="F55" s="741">
        <f t="shared" si="5"/>
        <v>3.4692519484175155</v>
      </c>
      <c r="G55" s="742"/>
    </row>
    <row r="56" spans="1:7">
      <c r="A56" s="27"/>
      <c r="B56" s="32"/>
      <c r="C56" s="864"/>
      <c r="D56" s="864"/>
      <c r="E56" s="24"/>
      <c r="F56" s="657"/>
      <c r="G56" s="672"/>
    </row>
    <row r="57" spans="1:7" ht="15.75">
      <c r="A57" s="275">
        <v>34</v>
      </c>
      <c r="B57" s="862" t="s">
        <v>36</v>
      </c>
      <c r="C57" s="860">
        <v>73690</v>
      </c>
      <c r="D57" s="860">
        <f>D58</f>
        <v>208000</v>
      </c>
      <c r="E57" s="276">
        <f>E58</f>
        <v>76599.709999999992</v>
      </c>
      <c r="F57" s="945">
        <f>E57/C57</f>
        <v>1.0394858189713665</v>
      </c>
      <c r="G57" s="786">
        <f>E57/D57</f>
        <v>0.36826783653846151</v>
      </c>
    </row>
    <row r="58" spans="1:7">
      <c r="A58" s="137">
        <v>343</v>
      </c>
      <c r="B58" s="17" t="s">
        <v>37</v>
      </c>
      <c r="C58" s="863">
        <v>73690</v>
      </c>
      <c r="D58" s="863">
        <v>208000</v>
      </c>
      <c r="E58" s="69">
        <f>E59+E60</f>
        <v>76599.709999999992</v>
      </c>
      <c r="F58" s="741">
        <f>E58/C58</f>
        <v>1.0394858189713665</v>
      </c>
      <c r="G58" s="742">
        <v>0.3</v>
      </c>
    </row>
    <row r="59" spans="1:7" ht="26.25">
      <c r="A59" s="137">
        <v>3431</v>
      </c>
      <c r="B59" s="17" t="s">
        <v>725</v>
      </c>
      <c r="C59" s="863">
        <v>73690</v>
      </c>
      <c r="D59" s="863"/>
      <c r="E59" s="69">
        <v>75533.399999999994</v>
      </c>
      <c r="F59" s="741">
        <f>E59/C59</f>
        <v>1.025015605916678</v>
      </c>
      <c r="G59" s="742"/>
    </row>
    <row r="60" spans="1:7">
      <c r="A60" s="137">
        <v>3433</v>
      </c>
      <c r="B60" s="17" t="s">
        <v>755</v>
      </c>
      <c r="C60" s="863">
        <v>0</v>
      </c>
      <c r="D60" s="863"/>
      <c r="E60" s="69">
        <v>1066.31</v>
      </c>
      <c r="F60" s="741">
        <v>0</v>
      </c>
      <c r="G60" s="742"/>
    </row>
    <row r="61" spans="1:7">
      <c r="A61" s="88"/>
      <c r="B61" s="12"/>
      <c r="C61" s="865"/>
      <c r="D61" s="865"/>
      <c r="E61" s="31"/>
      <c r="F61" s="685"/>
      <c r="G61" s="672"/>
    </row>
    <row r="62" spans="1:7" ht="15.75">
      <c r="A62" s="275">
        <v>35</v>
      </c>
      <c r="B62" s="866" t="s">
        <v>39</v>
      </c>
      <c r="C62" s="867">
        <v>86003</v>
      </c>
      <c r="D62" s="867">
        <f>D63+D66</f>
        <v>1910000</v>
      </c>
      <c r="E62" s="276">
        <f>E63+E66</f>
        <v>92645.31</v>
      </c>
      <c r="F62" s="945">
        <f>E62/C62</f>
        <v>1.0772334685999325</v>
      </c>
      <c r="G62" s="786">
        <f>E62/D62</f>
        <v>4.8505397905759161E-2</v>
      </c>
    </row>
    <row r="63" spans="1:7" ht="30.75" customHeight="1">
      <c r="A63" s="57">
        <v>351</v>
      </c>
      <c r="B63" s="68" t="s">
        <v>173</v>
      </c>
      <c r="C63" s="868">
        <v>40000</v>
      </c>
      <c r="D63" s="868">
        <v>100000</v>
      </c>
      <c r="E63" s="69">
        <v>25000</v>
      </c>
      <c r="F63" s="741">
        <f>E63/C63</f>
        <v>0.625</v>
      </c>
      <c r="G63" s="742">
        <f>E63/D63</f>
        <v>0.25</v>
      </c>
    </row>
    <row r="64" spans="1:7" ht="30.75" customHeight="1">
      <c r="A64" s="57">
        <v>3512</v>
      </c>
      <c r="B64" s="68" t="s">
        <v>797</v>
      </c>
      <c r="C64" s="868">
        <v>40000</v>
      </c>
      <c r="D64" s="868"/>
      <c r="E64" s="69">
        <v>25000</v>
      </c>
      <c r="F64" s="741">
        <f>E64/C64</f>
        <v>0.625</v>
      </c>
      <c r="G64" s="742"/>
    </row>
    <row r="65" spans="1:7" ht="15.75" customHeight="1">
      <c r="A65" s="57"/>
      <c r="B65" s="68"/>
      <c r="C65" s="868"/>
      <c r="D65" s="868"/>
      <c r="E65" s="69"/>
      <c r="F65" s="741"/>
      <c r="G65" s="742"/>
    </row>
    <row r="66" spans="1:7" ht="43.15" customHeight="1">
      <c r="A66" s="57">
        <v>352</v>
      </c>
      <c r="B66" s="68" t="s">
        <v>174</v>
      </c>
      <c r="C66" s="868">
        <v>46003</v>
      </c>
      <c r="D66" s="868">
        <v>1810000</v>
      </c>
      <c r="E66" s="69">
        <f>E67+E68</f>
        <v>67645.31</v>
      </c>
      <c r="F66" s="741">
        <f>E66/C66</f>
        <v>1.4704543181966394</v>
      </c>
      <c r="G66" s="742">
        <f t="shared" ref="G66" si="6">E66/D66</f>
        <v>3.7373099447513811E-2</v>
      </c>
    </row>
    <row r="67" spans="1:7" ht="28.5" customHeight="1">
      <c r="A67" s="57">
        <v>3522</v>
      </c>
      <c r="B67" s="68" t="s">
        <v>762</v>
      </c>
      <c r="C67" s="868">
        <v>30000</v>
      </c>
      <c r="D67" s="868"/>
      <c r="E67" s="69">
        <v>60000</v>
      </c>
      <c r="F67" s="741">
        <f>E67/C67</f>
        <v>2</v>
      </c>
      <c r="G67" s="742"/>
    </row>
    <row r="68" spans="1:7" ht="28.5" customHeight="1">
      <c r="A68" s="57">
        <v>3523</v>
      </c>
      <c r="B68" s="68" t="s">
        <v>798</v>
      </c>
      <c r="C68" s="868">
        <v>16003</v>
      </c>
      <c r="D68" s="868"/>
      <c r="E68" s="69">
        <v>7645.31</v>
      </c>
      <c r="F68" s="741">
        <f>E68/C68</f>
        <v>0.47774229831906517</v>
      </c>
      <c r="G68" s="742"/>
    </row>
    <row r="69" spans="1:7">
      <c r="A69" s="37"/>
      <c r="B69" s="38"/>
      <c r="C69" s="869"/>
      <c r="D69" s="869"/>
      <c r="E69" s="31"/>
      <c r="F69" s="685"/>
      <c r="G69" s="672"/>
    </row>
    <row r="70" spans="1:7" ht="32.450000000000003" customHeight="1">
      <c r="A70" s="277">
        <v>36</v>
      </c>
      <c r="B70" s="870" t="s">
        <v>175</v>
      </c>
      <c r="C70" s="871">
        <v>1260521</v>
      </c>
      <c r="D70" s="871">
        <f>D71+D74+D79</f>
        <v>1675000</v>
      </c>
      <c r="E70" s="276">
        <f>E71+E74+E77+E79</f>
        <v>468894.39</v>
      </c>
      <c r="F70" s="945">
        <f>E70/C70</f>
        <v>0.37198459208533613</v>
      </c>
      <c r="G70" s="787">
        <f>E70/D70</f>
        <v>0.27993694925373136</v>
      </c>
    </row>
    <row r="71" spans="1:7">
      <c r="A71" s="342">
        <v>363</v>
      </c>
      <c r="B71" s="311" t="s">
        <v>291</v>
      </c>
      <c r="C71" s="872">
        <v>1233521</v>
      </c>
      <c r="D71" s="872">
        <v>1575000</v>
      </c>
      <c r="E71" s="284">
        <f>E72</f>
        <v>426569.39</v>
      </c>
      <c r="F71" s="675">
        <f>E71/C71</f>
        <v>0.34581445309808267</v>
      </c>
      <c r="G71" s="716">
        <f>E71/D71</f>
        <v>0.27083770793650797</v>
      </c>
    </row>
    <row r="72" spans="1:7">
      <c r="A72" s="342">
        <v>3631</v>
      </c>
      <c r="B72" s="311" t="s">
        <v>741</v>
      </c>
      <c r="C72" s="872">
        <v>852040</v>
      </c>
      <c r="D72" s="872"/>
      <c r="E72" s="284">
        <v>426569.39</v>
      </c>
      <c r="F72" s="675">
        <f>E72/C72</f>
        <v>0.50064479367165859</v>
      </c>
      <c r="G72" s="716"/>
    </row>
    <row r="73" spans="1:7" ht="26.25">
      <c r="A73" s="342">
        <v>3632</v>
      </c>
      <c r="B73" s="311" t="s">
        <v>856</v>
      </c>
      <c r="C73" s="872">
        <v>381480</v>
      </c>
      <c r="D73" s="872"/>
      <c r="E73" s="284">
        <v>0</v>
      </c>
      <c r="F73" s="675">
        <v>0</v>
      </c>
      <c r="G73" s="716"/>
    </row>
    <row r="74" spans="1:7" ht="30" customHeight="1">
      <c r="A74" s="57">
        <v>366</v>
      </c>
      <c r="B74" s="68" t="s">
        <v>176</v>
      </c>
      <c r="C74" s="868">
        <v>27000</v>
      </c>
      <c r="D74" s="868">
        <v>100000</v>
      </c>
      <c r="E74" s="69">
        <v>42325</v>
      </c>
      <c r="F74" s="741">
        <f>E74/C74</f>
        <v>1.5675925925925926</v>
      </c>
      <c r="G74" s="716">
        <f t="shared" ref="G74" si="7">E74/D74</f>
        <v>0.42325000000000002</v>
      </c>
    </row>
    <row r="75" spans="1:7" ht="30" customHeight="1">
      <c r="A75" s="57">
        <v>3661</v>
      </c>
      <c r="B75" s="68" t="s">
        <v>732</v>
      </c>
      <c r="C75" s="868">
        <v>27000</v>
      </c>
      <c r="D75" s="868"/>
      <c r="E75" s="69">
        <v>42325</v>
      </c>
      <c r="F75" s="741">
        <f>E75/C75</f>
        <v>1.5675925925925926</v>
      </c>
      <c r="G75" s="716"/>
    </row>
    <row r="76" spans="1:7" ht="15" customHeight="1">
      <c r="A76" s="57"/>
      <c r="B76" s="68"/>
      <c r="C76" s="868"/>
      <c r="D76" s="868"/>
      <c r="E76" s="69"/>
      <c r="F76" s="741"/>
      <c r="G76" s="716"/>
    </row>
    <row r="77" spans="1:7" ht="41.25" customHeight="1">
      <c r="A77" s="57">
        <v>367</v>
      </c>
      <c r="B77" s="68" t="s">
        <v>799</v>
      </c>
      <c r="C77" s="868">
        <v>0</v>
      </c>
      <c r="D77" s="868"/>
      <c r="E77" s="69">
        <v>0</v>
      </c>
      <c r="F77" s="741">
        <v>0</v>
      </c>
      <c r="G77" s="716"/>
    </row>
    <row r="78" spans="1:7" ht="18.75" customHeight="1">
      <c r="A78" s="57"/>
      <c r="B78" s="68"/>
      <c r="C78" s="868"/>
      <c r="D78" s="868"/>
      <c r="E78" s="69"/>
      <c r="F78" s="741"/>
      <c r="G78" s="716"/>
    </row>
    <row r="79" spans="1:7" ht="30" customHeight="1">
      <c r="A79" s="57">
        <v>368</v>
      </c>
      <c r="B79" s="68" t="s">
        <v>245</v>
      </c>
      <c r="C79" s="868">
        <v>0</v>
      </c>
      <c r="D79" s="868">
        <v>0</v>
      </c>
      <c r="E79" s="69">
        <v>0</v>
      </c>
      <c r="F79" s="741">
        <v>0</v>
      </c>
      <c r="G79" s="716">
        <v>0</v>
      </c>
    </row>
    <row r="80" spans="1:7" ht="17.25" customHeight="1">
      <c r="A80" s="28"/>
      <c r="B80" s="36"/>
      <c r="C80" s="873"/>
      <c r="D80" s="873"/>
      <c r="E80" s="30"/>
      <c r="F80" s="663"/>
      <c r="G80" s="788"/>
    </row>
    <row r="81" spans="1:7" ht="31.15" customHeight="1">
      <c r="A81" s="275">
        <v>37</v>
      </c>
      <c r="B81" s="866" t="s">
        <v>177</v>
      </c>
      <c r="C81" s="867">
        <v>5476026</v>
      </c>
      <c r="D81" s="867">
        <f>D82</f>
        <v>13800000</v>
      </c>
      <c r="E81" s="276">
        <f>E82</f>
        <v>7713053.1600000001</v>
      </c>
      <c r="F81" s="945">
        <f>E81/C81</f>
        <v>1.4085128814216734</v>
      </c>
      <c r="G81" s="786">
        <f>E81/D81</f>
        <v>0.55891689565217395</v>
      </c>
    </row>
    <row r="82" spans="1:7" ht="26.25">
      <c r="A82" s="57">
        <v>372</v>
      </c>
      <c r="B82" s="68" t="s">
        <v>177</v>
      </c>
      <c r="C82" s="868">
        <v>5476026</v>
      </c>
      <c r="D82" s="868">
        <v>13800000</v>
      </c>
      <c r="E82" s="69">
        <f>E83+E84</f>
        <v>7713053.1600000001</v>
      </c>
      <c r="F82" s="741">
        <f>E82/C82</f>
        <v>1.4085128814216734</v>
      </c>
      <c r="G82" s="742">
        <v>0.56000000000000005</v>
      </c>
    </row>
    <row r="83" spans="1:7" ht="26.25">
      <c r="A83" s="57">
        <v>3721</v>
      </c>
      <c r="B83" s="68" t="s">
        <v>731</v>
      </c>
      <c r="C83" s="868">
        <v>4017815</v>
      </c>
      <c r="D83" s="868"/>
      <c r="E83" s="69">
        <v>6264910.75</v>
      </c>
      <c r="F83" s="741">
        <f>E83/C83</f>
        <v>1.5592830307020109</v>
      </c>
      <c r="G83" s="742"/>
    </row>
    <row r="84" spans="1:7" ht="26.25">
      <c r="A84" s="57">
        <v>3722</v>
      </c>
      <c r="B84" s="68" t="s">
        <v>737</v>
      </c>
      <c r="C84" s="868">
        <v>1458211</v>
      </c>
      <c r="D84" s="868"/>
      <c r="E84" s="69">
        <v>1448142.41</v>
      </c>
      <c r="F84" s="741">
        <f>E84/C84</f>
        <v>0.99309524478967715</v>
      </c>
      <c r="G84" s="742"/>
    </row>
    <row r="85" spans="1:7">
      <c r="A85" s="37"/>
      <c r="B85" s="38"/>
      <c r="C85" s="869"/>
      <c r="D85" s="869"/>
      <c r="E85" s="31"/>
      <c r="F85" s="685"/>
      <c r="G85" s="672"/>
    </row>
    <row r="86" spans="1:7" ht="15.75">
      <c r="A86" s="275">
        <v>38</v>
      </c>
      <c r="B86" s="866" t="s">
        <v>40</v>
      </c>
      <c r="C86" s="867">
        <v>8391853</v>
      </c>
      <c r="D86" s="867">
        <f>SUM(D87:D98)</f>
        <v>27565000</v>
      </c>
      <c r="E86" s="276">
        <f>E87+E90+E93+E96+E98</f>
        <v>12601579.880000001</v>
      </c>
      <c r="F86" s="945">
        <f>E86/C86</f>
        <v>1.5016444973476062</v>
      </c>
      <c r="G86" s="786">
        <f>E86/D86</f>
        <v>0.45715871140939601</v>
      </c>
    </row>
    <row r="87" spans="1:7">
      <c r="A87" s="57">
        <v>381</v>
      </c>
      <c r="B87" s="68" t="s">
        <v>41</v>
      </c>
      <c r="C87" s="868">
        <v>6283362</v>
      </c>
      <c r="D87" s="868">
        <v>15305000</v>
      </c>
      <c r="E87" s="69">
        <f>E88</f>
        <v>7404552.5499999998</v>
      </c>
      <c r="F87" s="741">
        <f>E87/C87</f>
        <v>1.1784380002298132</v>
      </c>
      <c r="G87" s="742">
        <f>E87/D87</f>
        <v>0.48379957856909506</v>
      </c>
    </row>
    <row r="88" spans="1:7">
      <c r="A88" s="57">
        <v>3811</v>
      </c>
      <c r="B88" s="68" t="s">
        <v>728</v>
      </c>
      <c r="C88" s="868">
        <v>6283362</v>
      </c>
      <c r="D88" s="868"/>
      <c r="E88" s="69">
        <v>7404552.5499999998</v>
      </c>
      <c r="F88" s="741">
        <f>E88/C88</f>
        <v>1.1784380002298132</v>
      </c>
      <c r="G88" s="742"/>
    </row>
    <row r="89" spans="1:7">
      <c r="A89" s="57"/>
      <c r="B89" s="68"/>
      <c r="C89" s="868"/>
      <c r="D89" s="868"/>
      <c r="E89" s="69"/>
      <c r="F89" s="741"/>
      <c r="G89" s="742"/>
    </row>
    <row r="90" spans="1:7">
      <c r="A90" s="57">
        <v>382</v>
      </c>
      <c r="B90" s="68" t="s">
        <v>42</v>
      </c>
      <c r="C90" s="868">
        <v>424871</v>
      </c>
      <c r="D90" s="868">
        <v>3910000</v>
      </c>
      <c r="E90" s="69">
        <v>2625363.5</v>
      </c>
      <c r="F90" s="741">
        <f>E90/C90</f>
        <v>6.1792014517347615</v>
      </c>
      <c r="G90" s="742">
        <f t="shared" ref="G90:G98" si="8">E90/D90</f>
        <v>0.67144846547314574</v>
      </c>
    </row>
    <row r="91" spans="1:7" ht="26.25">
      <c r="A91" s="57">
        <v>3821</v>
      </c>
      <c r="B91" s="68" t="s">
        <v>800</v>
      </c>
      <c r="C91" s="868">
        <v>424871</v>
      </c>
      <c r="D91" s="868"/>
      <c r="E91" s="69">
        <v>2625363.6</v>
      </c>
      <c r="F91" s="741">
        <f>E91/C91</f>
        <v>6.1792016871003197</v>
      </c>
      <c r="G91" s="742"/>
    </row>
    <row r="92" spans="1:7">
      <c r="A92" s="57"/>
      <c r="B92" s="68"/>
      <c r="C92" s="868"/>
      <c r="D92" s="868"/>
      <c r="E92" s="69"/>
      <c r="F92" s="741"/>
      <c r="G92" s="742"/>
    </row>
    <row r="93" spans="1:7">
      <c r="A93" s="57">
        <v>383</v>
      </c>
      <c r="B93" s="68" t="s">
        <v>356</v>
      </c>
      <c r="C93" s="868">
        <v>777770</v>
      </c>
      <c r="D93" s="868">
        <v>300000</v>
      </c>
      <c r="E93" s="69">
        <v>966819.8</v>
      </c>
      <c r="F93" s="741">
        <f>E93/C93</f>
        <v>1.243066459236021</v>
      </c>
      <c r="G93" s="742">
        <f t="shared" si="8"/>
        <v>3.2227326666666669</v>
      </c>
    </row>
    <row r="94" spans="1:7" ht="26.25">
      <c r="A94" s="57">
        <v>3831</v>
      </c>
      <c r="B94" s="68" t="s">
        <v>767</v>
      </c>
      <c r="C94" s="868">
        <v>777770</v>
      </c>
      <c r="D94" s="868"/>
      <c r="E94" s="69">
        <v>966819.8</v>
      </c>
      <c r="F94" s="741">
        <f>E94/C94</f>
        <v>1.243066459236021</v>
      </c>
      <c r="G94" s="742"/>
    </row>
    <row r="95" spans="1:7">
      <c r="A95" s="57"/>
      <c r="B95" s="68"/>
      <c r="C95" s="868"/>
      <c r="D95" s="868"/>
      <c r="E95" s="69"/>
      <c r="F95" s="741"/>
      <c r="G95" s="742"/>
    </row>
    <row r="96" spans="1:7">
      <c r="A96" s="57">
        <v>385</v>
      </c>
      <c r="B96" s="68" t="s">
        <v>178</v>
      </c>
      <c r="C96" s="868">
        <v>0</v>
      </c>
      <c r="D96" s="868">
        <v>350000</v>
      </c>
      <c r="E96" s="69">
        <v>0</v>
      </c>
      <c r="F96" s="741">
        <v>0</v>
      </c>
      <c r="G96" s="742">
        <f t="shared" si="8"/>
        <v>0</v>
      </c>
    </row>
    <row r="97" spans="1:7">
      <c r="A97" s="57"/>
      <c r="B97" s="68"/>
      <c r="C97" s="868"/>
      <c r="D97" s="868"/>
      <c r="E97" s="69"/>
      <c r="F97" s="741"/>
      <c r="G97" s="742"/>
    </row>
    <row r="98" spans="1:7">
      <c r="A98" s="57">
        <v>386</v>
      </c>
      <c r="B98" s="68" t="s">
        <v>179</v>
      </c>
      <c r="C98" s="868">
        <v>905850</v>
      </c>
      <c r="D98" s="868">
        <v>7700000</v>
      </c>
      <c r="E98" s="69">
        <v>1604844.03</v>
      </c>
      <c r="F98" s="741">
        <f>E98/C98</f>
        <v>1.7716443450902468</v>
      </c>
      <c r="G98" s="742">
        <f t="shared" si="8"/>
        <v>0.2084213025974026</v>
      </c>
    </row>
    <row r="99" spans="1:7" ht="26.25">
      <c r="A99" s="57">
        <v>3861</v>
      </c>
      <c r="B99" s="68" t="s">
        <v>801</v>
      </c>
      <c r="C99" s="868">
        <v>905850</v>
      </c>
      <c r="D99" s="868"/>
      <c r="E99" s="69">
        <v>1604844.03</v>
      </c>
      <c r="F99" s="741">
        <f>E99/C99</f>
        <v>1.7716443450902468</v>
      </c>
      <c r="G99" s="742"/>
    </row>
    <row r="100" spans="1:7">
      <c r="A100" s="27"/>
      <c r="B100" s="32"/>
      <c r="C100" s="864"/>
      <c r="D100" s="864"/>
      <c r="E100" s="8"/>
      <c r="F100" s="889"/>
      <c r="G100" s="672"/>
    </row>
    <row r="101" spans="1:7" ht="38.450000000000003" customHeight="1">
      <c r="A101" s="273">
        <v>4</v>
      </c>
      <c r="B101" s="874" t="s">
        <v>180</v>
      </c>
      <c r="C101" s="852">
        <v>3629193</v>
      </c>
      <c r="D101" s="852">
        <f>D102+D108</f>
        <v>23290000</v>
      </c>
      <c r="E101" s="274">
        <f>E102+E108</f>
        <v>4374802.54</v>
      </c>
      <c r="F101" s="943">
        <f>E101/C101</f>
        <v>1.205447751056502</v>
      </c>
      <c r="G101" s="784">
        <f>E101/D101</f>
        <v>0.18784038385573207</v>
      </c>
    </row>
    <row r="102" spans="1:7" ht="30">
      <c r="A102" s="278">
        <v>41</v>
      </c>
      <c r="B102" s="875" t="s">
        <v>181</v>
      </c>
      <c r="C102" s="876">
        <v>0</v>
      </c>
      <c r="D102" s="876">
        <f>D103+D106</f>
        <v>4500000</v>
      </c>
      <c r="E102" s="279">
        <f>E103+E106</f>
        <v>68300</v>
      </c>
      <c r="F102" s="946">
        <v>0</v>
      </c>
      <c r="G102" s="789">
        <f>E102/D102</f>
        <v>1.5177777777777778E-2</v>
      </c>
    </row>
    <row r="103" spans="1:7">
      <c r="A103" s="57">
        <v>411</v>
      </c>
      <c r="B103" s="68" t="s">
        <v>182</v>
      </c>
      <c r="C103" s="868">
        <v>0</v>
      </c>
      <c r="D103" s="868">
        <v>1000000</v>
      </c>
      <c r="E103" s="69">
        <v>68300</v>
      </c>
      <c r="F103" s="741">
        <v>0</v>
      </c>
      <c r="G103" s="742">
        <f>E103/D103</f>
        <v>6.83E-2</v>
      </c>
    </row>
    <row r="104" spans="1:7">
      <c r="A104" s="57">
        <v>4111</v>
      </c>
      <c r="B104" s="68" t="s">
        <v>750</v>
      </c>
      <c r="C104" s="868">
        <v>0</v>
      </c>
      <c r="D104" s="868"/>
      <c r="E104" s="69">
        <v>68300</v>
      </c>
      <c r="F104" s="741">
        <v>0</v>
      </c>
      <c r="G104" s="742"/>
    </row>
    <row r="105" spans="1:7">
      <c r="A105" s="57"/>
      <c r="B105" s="68"/>
      <c r="C105" s="868"/>
      <c r="D105" s="868"/>
      <c r="E105" s="69"/>
      <c r="F105" s="741"/>
      <c r="G105" s="742"/>
    </row>
    <row r="106" spans="1:7">
      <c r="A106" s="57">
        <v>412</v>
      </c>
      <c r="B106" s="68" t="s">
        <v>366</v>
      </c>
      <c r="C106" s="868">
        <v>0</v>
      </c>
      <c r="D106" s="868">
        <v>3500000</v>
      </c>
      <c r="E106" s="69">
        <v>0</v>
      </c>
      <c r="F106" s="741">
        <v>0</v>
      </c>
      <c r="G106" s="742">
        <v>0</v>
      </c>
    </row>
    <row r="107" spans="1:7">
      <c r="A107" s="37"/>
      <c r="B107" s="38"/>
      <c r="C107" s="869"/>
      <c r="D107" s="869"/>
      <c r="E107" s="31"/>
      <c r="F107" s="685"/>
      <c r="G107" s="672"/>
    </row>
    <row r="108" spans="1:7" ht="29.45" customHeight="1">
      <c r="A108" s="278">
        <v>42</v>
      </c>
      <c r="B108" s="875" t="s">
        <v>79</v>
      </c>
      <c r="C108" s="876">
        <v>3629193</v>
      </c>
      <c r="D108" s="876">
        <f>SUM(D109:D125)</f>
        <v>18790000</v>
      </c>
      <c r="E108" s="279">
        <f>E109+E113+E119+E122+E125</f>
        <v>4306502.54</v>
      </c>
      <c r="F108" s="946">
        <f>E108/C108</f>
        <v>1.1866281401953547</v>
      </c>
      <c r="G108" s="789">
        <f>E108/D108</f>
        <v>0.22919119425226184</v>
      </c>
    </row>
    <row r="109" spans="1:7">
      <c r="A109" s="57">
        <v>421</v>
      </c>
      <c r="B109" s="68" t="s">
        <v>71</v>
      </c>
      <c r="C109" s="868">
        <v>3401732</v>
      </c>
      <c r="D109" s="868">
        <v>14730000</v>
      </c>
      <c r="E109" s="69">
        <v>3789968.1</v>
      </c>
      <c r="F109" s="741">
        <f>E109/C109</f>
        <v>1.1141289496056714</v>
      </c>
      <c r="G109" s="742">
        <f>E109/D109</f>
        <v>0.25729586558044809</v>
      </c>
    </row>
    <row r="110" spans="1:7">
      <c r="A110" s="57">
        <v>4213</v>
      </c>
      <c r="B110" s="68" t="s">
        <v>857</v>
      </c>
      <c r="C110" s="868">
        <v>1479830</v>
      </c>
      <c r="D110" s="868"/>
      <c r="E110" s="69">
        <v>0</v>
      </c>
      <c r="F110" s="741">
        <v>0</v>
      </c>
      <c r="G110" s="742"/>
    </row>
    <row r="111" spans="1:7">
      <c r="A111" s="57">
        <v>4214</v>
      </c>
      <c r="B111" s="68" t="s">
        <v>769</v>
      </c>
      <c r="C111" s="868">
        <v>1921902</v>
      </c>
      <c r="D111" s="868"/>
      <c r="E111" s="69">
        <v>3789968.1</v>
      </c>
      <c r="F111" s="741">
        <f>E111/C111</f>
        <v>1.9719882179216215</v>
      </c>
      <c r="G111" s="742"/>
    </row>
    <row r="112" spans="1:7">
      <c r="A112" s="57"/>
      <c r="B112" s="68"/>
      <c r="C112" s="868"/>
      <c r="D112" s="868"/>
      <c r="E112" s="69"/>
      <c r="F112" s="741"/>
      <c r="G112" s="742"/>
    </row>
    <row r="113" spans="1:7">
      <c r="A113" s="57">
        <v>422</v>
      </c>
      <c r="B113" s="877" t="s">
        <v>46</v>
      </c>
      <c r="C113" s="878">
        <v>154074</v>
      </c>
      <c r="D113" s="878">
        <v>3040000</v>
      </c>
      <c r="E113" s="69">
        <f>E114+E115+E116+E117</f>
        <v>244232.62</v>
      </c>
      <c r="F113" s="741">
        <f>E113/C113</f>
        <v>1.5851644015213469</v>
      </c>
      <c r="G113" s="742">
        <f>E113/D113</f>
        <v>8.033967763157894E-2</v>
      </c>
    </row>
    <row r="114" spans="1:7">
      <c r="A114" s="57">
        <v>4221</v>
      </c>
      <c r="B114" s="877" t="s">
        <v>237</v>
      </c>
      <c r="C114" s="878">
        <v>57358</v>
      </c>
      <c r="D114" s="878"/>
      <c r="E114" s="69">
        <v>56304.47</v>
      </c>
      <c r="F114" s="741">
        <f>E114/C114</f>
        <v>0.98163237909271595</v>
      </c>
      <c r="G114" s="742"/>
    </row>
    <row r="115" spans="1:7">
      <c r="A115" s="57">
        <v>4222</v>
      </c>
      <c r="B115" s="877" t="s">
        <v>726</v>
      </c>
      <c r="C115" s="878">
        <v>0</v>
      </c>
      <c r="D115" s="878"/>
      <c r="E115" s="69">
        <v>4187</v>
      </c>
      <c r="F115" s="741">
        <v>0</v>
      </c>
      <c r="G115" s="742"/>
    </row>
    <row r="116" spans="1:7">
      <c r="A116" s="57">
        <v>4223</v>
      </c>
      <c r="B116" s="877" t="s">
        <v>830</v>
      </c>
      <c r="C116" s="878">
        <v>67567</v>
      </c>
      <c r="D116" s="878"/>
      <c r="E116" s="69">
        <v>31866.15</v>
      </c>
      <c r="F116" s="741">
        <f>E116/C116</f>
        <v>0.47162298163304572</v>
      </c>
      <c r="G116" s="742"/>
    </row>
    <row r="117" spans="1:7" ht="26.25">
      <c r="A117" s="57">
        <v>4227</v>
      </c>
      <c r="B117" s="68" t="s">
        <v>802</v>
      </c>
      <c r="C117" s="868">
        <v>29149</v>
      </c>
      <c r="D117" s="878"/>
      <c r="E117" s="69">
        <v>151875</v>
      </c>
      <c r="F117" s="741">
        <f>E117/C117</f>
        <v>5.2102988095646507</v>
      </c>
      <c r="G117" s="742"/>
    </row>
    <row r="118" spans="1:7">
      <c r="A118" s="57"/>
      <c r="B118" s="877"/>
      <c r="C118" s="878"/>
      <c r="D118" s="878"/>
      <c r="E118" s="69"/>
      <c r="F118" s="741"/>
      <c r="G118" s="742"/>
    </row>
    <row r="119" spans="1:7">
      <c r="A119" s="57">
        <v>423</v>
      </c>
      <c r="B119" s="877" t="s">
        <v>367</v>
      </c>
      <c r="C119" s="878">
        <v>0</v>
      </c>
      <c r="D119" s="878">
        <v>120000</v>
      </c>
      <c r="E119" s="69">
        <v>102745</v>
      </c>
      <c r="F119" s="741">
        <v>0</v>
      </c>
      <c r="G119" s="742">
        <v>0</v>
      </c>
    </row>
    <row r="120" spans="1:7">
      <c r="A120" s="57">
        <v>4231</v>
      </c>
      <c r="B120" s="877" t="s">
        <v>826</v>
      </c>
      <c r="C120" s="878">
        <v>0</v>
      </c>
      <c r="D120" s="878"/>
      <c r="E120" s="69">
        <v>102745</v>
      </c>
      <c r="F120" s="741">
        <v>0</v>
      </c>
      <c r="G120" s="742"/>
    </row>
    <row r="121" spans="1:7">
      <c r="A121" s="57"/>
      <c r="B121" s="877"/>
      <c r="C121" s="878"/>
      <c r="D121" s="878"/>
      <c r="E121" s="69"/>
      <c r="F121" s="741"/>
      <c r="G121" s="742"/>
    </row>
    <row r="122" spans="1:7">
      <c r="A122" s="57">
        <v>424</v>
      </c>
      <c r="B122" s="68" t="s">
        <v>183</v>
      </c>
      <c r="C122" s="868">
        <v>48262</v>
      </c>
      <c r="D122" s="868">
        <v>180000</v>
      </c>
      <c r="E122" s="58">
        <v>48866.82</v>
      </c>
      <c r="F122" s="742">
        <f>E122/C122</f>
        <v>1.012532012763665</v>
      </c>
      <c r="G122" s="742">
        <v>0</v>
      </c>
    </row>
    <row r="123" spans="1:7">
      <c r="A123" s="57">
        <v>4241</v>
      </c>
      <c r="B123" s="68" t="s">
        <v>183</v>
      </c>
      <c r="C123" s="868">
        <v>48262</v>
      </c>
      <c r="D123" s="868"/>
      <c r="E123" s="58">
        <v>48866.82</v>
      </c>
      <c r="F123" s="742">
        <f>E123/C123</f>
        <v>1.012532012763665</v>
      </c>
      <c r="G123" s="742"/>
    </row>
    <row r="124" spans="1:7">
      <c r="A124" s="57"/>
      <c r="B124" s="68"/>
      <c r="C124" s="868"/>
      <c r="D124" s="868"/>
      <c r="E124" s="58"/>
      <c r="F124" s="742"/>
      <c r="G124" s="742"/>
    </row>
    <row r="125" spans="1:7" ht="14.45" customHeight="1">
      <c r="A125" s="57">
        <v>426</v>
      </c>
      <c r="B125" s="68" t="s">
        <v>150</v>
      </c>
      <c r="C125" s="868">
        <v>25125</v>
      </c>
      <c r="D125" s="868">
        <v>720000</v>
      </c>
      <c r="E125" s="69">
        <f>E126+E127+E128</f>
        <v>120690</v>
      </c>
      <c r="F125" s="741">
        <f>E125/C125</f>
        <v>4.803582089552239</v>
      </c>
      <c r="G125" s="742">
        <f>E125/D125</f>
        <v>0.167625</v>
      </c>
    </row>
    <row r="126" spans="1:7" ht="14.45" customHeight="1">
      <c r="A126" s="57">
        <v>4262</v>
      </c>
      <c r="B126" s="68" t="s">
        <v>727</v>
      </c>
      <c r="C126" s="868">
        <v>0</v>
      </c>
      <c r="D126" s="868"/>
      <c r="E126" s="69">
        <v>11565</v>
      </c>
      <c r="F126" s="741">
        <v>0</v>
      </c>
      <c r="G126" s="742"/>
    </row>
    <row r="127" spans="1:7">
      <c r="A127" s="123">
        <v>4263</v>
      </c>
      <c r="B127" s="124" t="s">
        <v>751</v>
      </c>
      <c r="C127" s="208">
        <v>25125</v>
      </c>
      <c r="D127" s="193"/>
      <c r="E127" s="193">
        <v>104750</v>
      </c>
      <c r="F127" s="665">
        <f>E127/C127</f>
        <v>4.1691542288557217</v>
      </c>
      <c r="G127" s="665"/>
    </row>
    <row r="128" spans="1:7">
      <c r="A128" s="123">
        <v>4264</v>
      </c>
      <c r="B128" s="124" t="s">
        <v>272</v>
      </c>
      <c r="C128" s="208">
        <v>0</v>
      </c>
      <c r="D128" s="193"/>
      <c r="E128" s="193">
        <v>4375</v>
      </c>
      <c r="F128" s="665">
        <v>0</v>
      </c>
      <c r="G128" s="665"/>
    </row>
  </sheetData>
  <mergeCells count="1">
    <mergeCell ref="A1:G1"/>
  </mergeCells>
  <pageMargins left="0.25" right="0.25" top="0.75" bottom="0.75" header="0.3" footer="0.3"/>
  <pageSetup paperSize="9" scale="9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8"/>
  <sheetViews>
    <sheetView workbookViewId="0">
      <selection activeCell="E4" sqref="E4"/>
    </sheetView>
  </sheetViews>
  <sheetFormatPr defaultRowHeight="15"/>
  <cols>
    <col min="1" max="1" width="42.28515625" style="597" customWidth="1"/>
    <col min="2" max="2" width="18.5703125" style="597" customWidth="1"/>
    <col min="3" max="3" width="20.42578125" style="597" customWidth="1"/>
    <col min="4" max="4" width="18" style="597" customWidth="1"/>
    <col min="5" max="5" width="9.140625" style="597"/>
  </cols>
  <sheetData>
    <row r="1" spans="1:5" ht="31.15" customHeight="1">
      <c r="A1" s="971" t="s">
        <v>654</v>
      </c>
      <c r="B1" s="971"/>
      <c r="C1" s="971"/>
      <c r="D1" s="971"/>
    </row>
    <row r="2" spans="1:5" ht="32.450000000000003" customHeight="1">
      <c r="A2" s="604" t="s">
        <v>629</v>
      </c>
      <c r="B2" s="604" t="s">
        <v>630</v>
      </c>
      <c r="C2" s="604" t="s">
        <v>749</v>
      </c>
      <c r="D2" s="604" t="s">
        <v>707</v>
      </c>
    </row>
    <row r="3" spans="1:5" ht="31.15" customHeight="1">
      <c r="A3" s="605" t="s">
        <v>631</v>
      </c>
      <c r="B3" s="608">
        <f>B5+B34</f>
        <v>123700000</v>
      </c>
      <c r="C3" s="608">
        <f>C5+C34</f>
        <v>46291631.539999999</v>
      </c>
      <c r="D3" s="795">
        <f>C3/B3</f>
        <v>0.37422499223928857</v>
      </c>
    </row>
    <row r="4" spans="1:5" ht="16.5">
      <c r="A4" s="598"/>
      <c r="B4" s="609"/>
      <c r="C4" s="609"/>
      <c r="D4" s="796"/>
    </row>
    <row r="5" spans="1:5" ht="19.899999999999999" customHeight="1">
      <c r="A5" s="614" t="s">
        <v>632</v>
      </c>
      <c r="B5" s="610">
        <f>B6+B8+B10+B15+B19+B25+B27+B31</f>
        <v>112147000</v>
      </c>
      <c r="C5" s="610">
        <f>C6+C8+C10+C15+C19+C25+C27+C31</f>
        <v>40451714.969999999</v>
      </c>
      <c r="D5" s="795">
        <f t="shared" ref="D5:D35" si="0">C5/B5</f>
        <v>0.36070260434964824</v>
      </c>
    </row>
    <row r="6" spans="1:5" ht="16.5">
      <c r="A6" s="607" t="s">
        <v>657</v>
      </c>
      <c r="B6" s="611">
        <f>B7</f>
        <v>14695000</v>
      </c>
      <c r="C6" s="611">
        <f>C7</f>
        <v>5370364.7199999997</v>
      </c>
      <c r="D6" s="795">
        <f t="shared" si="0"/>
        <v>0.36545523783599865</v>
      </c>
    </row>
    <row r="7" spans="1:5" ht="27.6" customHeight="1">
      <c r="A7" s="613" t="s">
        <v>633</v>
      </c>
      <c r="B7" s="612">
        <v>14695000</v>
      </c>
      <c r="C7" s="612">
        <v>5370364.7199999997</v>
      </c>
      <c r="D7" s="796">
        <f t="shared" si="0"/>
        <v>0.36545523783599865</v>
      </c>
    </row>
    <row r="8" spans="1:5" ht="17.45" customHeight="1">
      <c r="A8" s="607" t="s">
        <v>658</v>
      </c>
      <c r="B8" s="611">
        <f>B9</f>
        <v>6705000</v>
      </c>
      <c r="C8" s="611">
        <f>C9</f>
        <v>2636885.1800000002</v>
      </c>
      <c r="D8" s="795">
        <f t="shared" si="0"/>
        <v>0.39327146607009694</v>
      </c>
    </row>
    <row r="9" spans="1:5" ht="18.600000000000001" customHeight="1">
      <c r="A9" s="615" t="s">
        <v>634</v>
      </c>
      <c r="B9" s="612">
        <v>6705000</v>
      </c>
      <c r="C9" s="612">
        <v>2636885.1800000002</v>
      </c>
      <c r="D9" s="796">
        <f t="shared" si="0"/>
        <v>0.39327146607009694</v>
      </c>
      <c r="E9" s="603"/>
    </row>
    <row r="10" spans="1:5" ht="16.899999999999999" customHeight="1">
      <c r="A10" s="607" t="s">
        <v>659</v>
      </c>
      <c r="B10" s="611">
        <f>B11+B12+B13+B14</f>
        <v>17180000</v>
      </c>
      <c r="C10" s="611">
        <f>SUM(C11:C14)</f>
        <v>1924434.08</v>
      </c>
      <c r="D10" s="795">
        <f t="shared" si="0"/>
        <v>0.11201595343422585</v>
      </c>
    </row>
    <row r="11" spans="1:5" ht="28.15" customHeight="1">
      <c r="A11" s="616" t="s">
        <v>635</v>
      </c>
      <c r="B11" s="612">
        <v>300000</v>
      </c>
      <c r="C11" s="612">
        <v>0</v>
      </c>
      <c r="D11" s="796">
        <f t="shared" si="0"/>
        <v>0</v>
      </c>
    </row>
    <row r="12" spans="1:5" ht="16.899999999999999" customHeight="1">
      <c r="A12" s="615" t="s">
        <v>636</v>
      </c>
      <c r="B12" s="612">
        <v>11230000</v>
      </c>
      <c r="C12" s="612">
        <v>1537569.82</v>
      </c>
      <c r="D12" s="796">
        <f t="shared" si="0"/>
        <v>0.13691627960819236</v>
      </c>
    </row>
    <row r="13" spans="1:5" ht="18" customHeight="1">
      <c r="A13" s="615" t="s">
        <v>637</v>
      </c>
      <c r="B13" s="612">
        <v>800000</v>
      </c>
      <c r="C13" s="612">
        <v>187498.95</v>
      </c>
      <c r="D13" s="796">
        <f t="shared" si="0"/>
        <v>0.23437368750000001</v>
      </c>
    </row>
    <row r="14" spans="1:5" ht="27.6" customHeight="1">
      <c r="A14" s="616" t="s">
        <v>638</v>
      </c>
      <c r="B14" s="612">
        <v>4850000</v>
      </c>
      <c r="C14" s="612">
        <v>199365.31</v>
      </c>
      <c r="D14" s="796">
        <f t="shared" si="0"/>
        <v>4.1106249484536082E-2</v>
      </c>
    </row>
    <row r="15" spans="1:5" ht="18" customHeight="1">
      <c r="A15" s="607" t="s">
        <v>660</v>
      </c>
      <c r="B15" s="611">
        <f>B16+B17+B18</f>
        <v>15810000</v>
      </c>
      <c r="C15" s="611">
        <f>SUM(C16:C18)</f>
        <v>4560406.2699999996</v>
      </c>
      <c r="D15" s="795">
        <f t="shared" si="0"/>
        <v>0.2884507444655281</v>
      </c>
    </row>
    <row r="16" spans="1:5" ht="18.600000000000001" customHeight="1">
      <c r="A16" s="615" t="s">
        <v>639</v>
      </c>
      <c r="B16" s="612">
        <v>8110000</v>
      </c>
      <c r="C16" s="612">
        <v>3362411.35</v>
      </c>
      <c r="D16" s="796">
        <f t="shared" si="0"/>
        <v>0.41460065967940812</v>
      </c>
    </row>
    <row r="17" spans="1:4" ht="19.149999999999999" customHeight="1">
      <c r="A17" s="613" t="s">
        <v>640</v>
      </c>
      <c r="B17" s="612">
        <v>7300000</v>
      </c>
      <c r="C17" s="612">
        <v>1110497.42</v>
      </c>
      <c r="D17" s="796">
        <f t="shared" si="0"/>
        <v>0.15212293424657533</v>
      </c>
    </row>
    <row r="18" spans="1:4" ht="29.45" customHeight="1">
      <c r="A18" s="616" t="s">
        <v>641</v>
      </c>
      <c r="B18" s="612">
        <v>400000</v>
      </c>
      <c r="C18" s="612">
        <v>87497.5</v>
      </c>
      <c r="D18" s="796">
        <f t="shared" si="0"/>
        <v>0.21874374999999999</v>
      </c>
    </row>
    <row r="19" spans="1:4" ht="28.9" customHeight="1">
      <c r="A19" s="617" t="s">
        <v>661</v>
      </c>
      <c r="B19" s="611">
        <f>B20+B21+B22+B23+B24</f>
        <v>9640000</v>
      </c>
      <c r="C19" s="611">
        <f>SUM(C20:C24)</f>
        <v>3175729.0199999996</v>
      </c>
      <c r="D19" s="795">
        <f t="shared" si="0"/>
        <v>0.32943247095435679</v>
      </c>
    </row>
    <row r="20" spans="1:4" ht="18.600000000000001" customHeight="1">
      <c r="A20" s="615" t="s">
        <v>642</v>
      </c>
      <c r="B20" s="612">
        <v>2600000</v>
      </c>
      <c r="C20" s="612">
        <v>0</v>
      </c>
      <c r="D20" s="796">
        <f t="shared" si="0"/>
        <v>0</v>
      </c>
    </row>
    <row r="21" spans="1:4" ht="23.45" customHeight="1">
      <c r="A21" s="615" t="s">
        <v>643</v>
      </c>
      <c r="B21" s="612">
        <v>1440000</v>
      </c>
      <c r="C21" s="612">
        <v>377248.97</v>
      </c>
      <c r="D21" s="796">
        <f t="shared" si="0"/>
        <v>0.26197845138888887</v>
      </c>
    </row>
    <row r="22" spans="1:4" ht="19.899999999999999" customHeight="1">
      <c r="A22" s="615" t="s">
        <v>644</v>
      </c>
      <c r="B22" s="612">
        <v>500000</v>
      </c>
      <c r="C22" s="612">
        <v>215475.81</v>
      </c>
      <c r="D22" s="796">
        <f t="shared" si="0"/>
        <v>0.43095161999999998</v>
      </c>
    </row>
    <row r="23" spans="1:4" ht="19.899999999999999" customHeight="1">
      <c r="A23" s="615" t="s">
        <v>645</v>
      </c>
      <c r="B23" s="612">
        <v>2850000</v>
      </c>
      <c r="C23" s="612">
        <v>2255391.15</v>
      </c>
      <c r="D23" s="796">
        <f t="shared" si="0"/>
        <v>0.79136531578947367</v>
      </c>
    </row>
    <row r="24" spans="1:4" ht="29.45" customHeight="1">
      <c r="A24" s="616" t="s">
        <v>646</v>
      </c>
      <c r="B24" s="612">
        <v>2250000</v>
      </c>
      <c r="C24" s="612">
        <v>327613.09000000003</v>
      </c>
      <c r="D24" s="796">
        <f t="shared" si="0"/>
        <v>0.14560581777777779</v>
      </c>
    </row>
    <row r="25" spans="1:4" ht="18" customHeight="1">
      <c r="A25" s="607" t="s">
        <v>662</v>
      </c>
      <c r="B25" s="611">
        <f>B26</f>
        <v>500000</v>
      </c>
      <c r="C25" s="611">
        <f>C26</f>
        <v>138540</v>
      </c>
      <c r="D25" s="795">
        <f t="shared" si="0"/>
        <v>0.27707999999999999</v>
      </c>
    </row>
    <row r="26" spans="1:4" ht="20.45" customHeight="1">
      <c r="A26" s="616" t="s">
        <v>647</v>
      </c>
      <c r="B26" s="612">
        <v>500000</v>
      </c>
      <c r="C26" s="612">
        <v>138540</v>
      </c>
      <c r="D26" s="796">
        <f t="shared" si="0"/>
        <v>0.27707999999999999</v>
      </c>
    </row>
    <row r="27" spans="1:4" ht="29.45" customHeight="1">
      <c r="A27" s="617" t="s">
        <v>663</v>
      </c>
      <c r="B27" s="611">
        <f>B28+B29+B30</f>
        <v>18640000</v>
      </c>
      <c r="C27" s="611">
        <f>SUM(C28:C30)</f>
        <v>7908388.6500000004</v>
      </c>
      <c r="D27" s="795">
        <f t="shared" si="0"/>
        <v>0.42426977736051502</v>
      </c>
    </row>
    <row r="28" spans="1:4" ht="16.899999999999999" customHeight="1">
      <c r="A28" s="615" t="s">
        <v>648</v>
      </c>
      <c r="B28" s="612">
        <v>13180000</v>
      </c>
      <c r="C28" s="612">
        <v>6195277.2599999998</v>
      </c>
      <c r="D28" s="796">
        <f t="shared" si="0"/>
        <v>0.47005138543247343</v>
      </c>
    </row>
    <row r="29" spans="1:4" ht="18.600000000000001" customHeight="1">
      <c r="A29" s="615" t="s">
        <v>649</v>
      </c>
      <c r="B29" s="612">
        <v>4725000</v>
      </c>
      <c r="C29" s="612">
        <v>1438137.82</v>
      </c>
      <c r="D29" s="796">
        <f t="shared" si="0"/>
        <v>0.30436779259259261</v>
      </c>
    </row>
    <row r="30" spans="1:4" ht="18.600000000000001" customHeight="1">
      <c r="A30" s="616" t="s">
        <v>650</v>
      </c>
      <c r="B30" s="612">
        <v>735000</v>
      </c>
      <c r="C30" s="612">
        <v>274973.57</v>
      </c>
      <c r="D30" s="796">
        <f t="shared" si="0"/>
        <v>0.37411370068027211</v>
      </c>
    </row>
    <row r="31" spans="1:4" ht="16.899999999999999" customHeight="1">
      <c r="A31" s="607" t="s">
        <v>664</v>
      </c>
      <c r="B31" s="611">
        <f>B32+B33</f>
        <v>28977000</v>
      </c>
      <c r="C31" s="611">
        <f>C32+C33</f>
        <v>14736967.050000001</v>
      </c>
      <c r="D31" s="795">
        <f t="shared" si="0"/>
        <v>0.50857462987886948</v>
      </c>
    </row>
    <row r="32" spans="1:4" ht="16.149999999999999" customHeight="1">
      <c r="A32" s="616" t="s">
        <v>651</v>
      </c>
      <c r="B32" s="612">
        <v>22607000</v>
      </c>
      <c r="C32" s="612">
        <v>10875214.060000001</v>
      </c>
      <c r="D32" s="796">
        <f t="shared" si="0"/>
        <v>0.48105516256026898</v>
      </c>
    </row>
    <row r="33" spans="1:4" ht="20.45" customHeight="1">
      <c r="A33" s="615" t="s">
        <v>652</v>
      </c>
      <c r="B33" s="612">
        <v>6370000</v>
      </c>
      <c r="C33" s="612">
        <v>3861752.99</v>
      </c>
      <c r="D33" s="796">
        <f t="shared" si="0"/>
        <v>0.60624065777080072</v>
      </c>
    </row>
    <row r="34" spans="1:4" ht="18.600000000000001" customHeight="1">
      <c r="A34" s="607" t="s">
        <v>665</v>
      </c>
      <c r="B34" s="611">
        <f>B35</f>
        <v>11553000</v>
      </c>
      <c r="C34" s="611">
        <f>C35</f>
        <v>5839916.5700000003</v>
      </c>
      <c r="D34" s="795">
        <f t="shared" si="0"/>
        <v>0.50548918635852158</v>
      </c>
    </row>
    <row r="35" spans="1:4" ht="29.45" customHeight="1">
      <c r="A35" s="616" t="s">
        <v>653</v>
      </c>
      <c r="B35" s="612">
        <v>11553000</v>
      </c>
      <c r="C35" s="612">
        <v>5839916.5700000003</v>
      </c>
      <c r="D35" s="796">
        <f t="shared" si="0"/>
        <v>0.50548918635852158</v>
      </c>
    </row>
    <row r="36" spans="1:4">
      <c r="B36" s="606"/>
      <c r="C36" s="606"/>
      <c r="D36" s="606"/>
    </row>
    <row r="37" spans="1:4">
      <c r="B37" s="606"/>
      <c r="C37" s="606"/>
      <c r="D37" s="606"/>
    </row>
    <row r="38" spans="1:4">
      <c r="B38" s="606"/>
      <c r="C38" s="606"/>
      <c r="D38" s="606"/>
    </row>
  </sheetData>
  <mergeCells count="1">
    <mergeCell ref="A1:D1"/>
  </mergeCells>
  <pageMargins left="0.7" right="0.7" top="0.75" bottom="0.75" header="0.3" footer="0.3"/>
  <pageSetup paperSize="9" scale="8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1"/>
  <sheetViews>
    <sheetView workbookViewId="0">
      <selection activeCell="G13" sqref="G13:G14"/>
    </sheetView>
  </sheetViews>
  <sheetFormatPr defaultRowHeight="15"/>
  <cols>
    <col min="2" max="2" width="38" customWidth="1"/>
    <col min="3" max="3" width="18.28515625" customWidth="1"/>
    <col min="4" max="4" width="17.5703125" customWidth="1"/>
    <col min="5" max="5" width="14.85546875" customWidth="1"/>
    <col min="6" max="7" width="12" customWidth="1"/>
  </cols>
  <sheetData>
    <row r="1" spans="1:7" ht="23.25">
      <c r="A1" s="972" t="s">
        <v>184</v>
      </c>
      <c r="B1" s="972"/>
      <c r="C1" s="800"/>
    </row>
    <row r="3" spans="1:7" ht="40.15" customHeight="1">
      <c r="A3" s="879" t="s">
        <v>0</v>
      </c>
      <c r="B3" s="845" t="s">
        <v>185</v>
      </c>
      <c r="C3" s="880" t="s">
        <v>858</v>
      </c>
      <c r="D3" s="880" t="s">
        <v>378</v>
      </c>
      <c r="E3" s="880" t="s">
        <v>877</v>
      </c>
      <c r="F3" s="880" t="s">
        <v>707</v>
      </c>
      <c r="G3" s="880" t="s">
        <v>707</v>
      </c>
    </row>
    <row r="4" spans="1:7" ht="15.75">
      <c r="A4" s="885">
        <v>1</v>
      </c>
      <c r="B4" s="849" t="s">
        <v>837</v>
      </c>
      <c r="C4" s="849" t="s">
        <v>838</v>
      </c>
      <c r="D4" s="849" t="s">
        <v>841</v>
      </c>
      <c r="E4" s="886" t="s">
        <v>842</v>
      </c>
      <c r="F4" s="849" t="s">
        <v>843</v>
      </c>
      <c r="G4" s="849" t="s">
        <v>844</v>
      </c>
    </row>
    <row r="5" spans="1:7" ht="36" customHeight="1">
      <c r="A5" s="266">
        <v>8</v>
      </c>
      <c r="B5" s="267" t="s">
        <v>186</v>
      </c>
      <c r="C5" s="882">
        <f>C7</f>
        <v>5009</v>
      </c>
      <c r="D5" s="268">
        <f>D7</f>
        <v>300000</v>
      </c>
      <c r="E5" s="269">
        <v>0</v>
      </c>
      <c r="F5" s="748">
        <v>0</v>
      </c>
      <c r="G5" s="748">
        <v>0</v>
      </c>
    </row>
    <row r="6" spans="1:7" ht="16.5">
      <c r="A6" s="89"/>
      <c r="B6" s="90"/>
      <c r="C6" s="883"/>
      <c r="D6" s="91"/>
      <c r="E6" s="24"/>
      <c r="F6" s="749"/>
      <c r="G6" s="749"/>
    </row>
    <row r="7" spans="1:7" ht="31.5">
      <c r="A7" s="216">
        <v>81</v>
      </c>
      <c r="B7" s="217" t="s">
        <v>18</v>
      </c>
      <c r="C7" s="884">
        <f>C9</f>
        <v>5009</v>
      </c>
      <c r="D7" s="218">
        <f>D8+D9</f>
        <v>300000</v>
      </c>
      <c r="E7" s="219">
        <v>0</v>
      </c>
      <c r="F7" s="750">
        <v>0</v>
      </c>
      <c r="G7" s="750">
        <v>0</v>
      </c>
    </row>
    <row r="8" spans="1:7" s="116" customFormat="1" ht="31.15" customHeight="1">
      <c r="A8" s="207">
        <v>812</v>
      </c>
      <c r="B8" s="16" t="s">
        <v>234</v>
      </c>
      <c r="C8" s="881">
        <v>0</v>
      </c>
      <c r="D8" s="206">
        <v>100000</v>
      </c>
      <c r="E8" s="154">
        <v>0</v>
      </c>
      <c r="F8" s="751">
        <v>0</v>
      </c>
      <c r="G8" s="751">
        <v>0</v>
      </c>
    </row>
    <row r="9" spans="1:7" ht="26.25">
      <c r="A9" s="207">
        <v>816</v>
      </c>
      <c r="B9" s="16" t="s">
        <v>187</v>
      </c>
      <c r="C9" s="881">
        <f>C10</f>
        <v>5009</v>
      </c>
      <c r="D9" s="206">
        <v>200000</v>
      </c>
      <c r="E9" s="154">
        <v>0</v>
      </c>
      <c r="F9" s="751">
        <v>0</v>
      </c>
      <c r="G9" s="751">
        <v>0</v>
      </c>
    </row>
    <row r="10" spans="1:7">
      <c r="A10" s="125">
        <v>8164</v>
      </c>
      <c r="B10" s="126" t="s">
        <v>859</v>
      </c>
      <c r="C10" s="418">
        <v>5009</v>
      </c>
      <c r="D10" s="126"/>
      <c r="E10" s="126"/>
      <c r="F10" s="126"/>
      <c r="G10" s="126"/>
    </row>
    <row r="11" spans="1:7">
      <c r="A11" s="228"/>
      <c r="B11" s="228"/>
      <c r="C11" s="228"/>
      <c r="D11" s="228"/>
      <c r="E11" s="228"/>
      <c r="F11" s="228"/>
      <c r="G11" s="228"/>
    </row>
  </sheetData>
  <mergeCells count="1">
    <mergeCell ref="A1:B1"/>
  </mergeCells>
  <pageMargins left="0.7" right="0.7" top="0.75" bottom="0.75" header="0.3" footer="0.3"/>
  <pageSetup paperSize="9" scale="9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J706"/>
  <sheetViews>
    <sheetView zoomScaleNormal="100" workbookViewId="0">
      <selection activeCell="H39" sqref="H39"/>
    </sheetView>
  </sheetViews>
  <sheetFormatPr defaultRowHeight="15"/>
  <cols>
    <col min="1" max="1" width="15.7109375" style="92" customWidth="1"/>
    <col min="2" max="2" width="8.7109375" style="92" customWidth="1"/>
    <col min="3" max="3" width="36.140625" style="92" customWidth="1"/>
    <col min="4" max="4" width="16.85546875" style="92" customWidth="1"/>
    <col min="5" max="5" width="18.7109375" style="92" customWidth="1"/>
    <col min="6" max="6" width="12.85546875" style="92" customWidth="1"/>
    <col min="8" max="8" width="13.28515625" customWidth="1"/>
    <col min="9" max="9" width="10" customWidth="1"/>
  </cols>
  <sheetData>
    <row r="2" spans="1:10">
      <c r="A2" s="973" t="s">
        <v>301</v>
      </c>
      <c r="B2" s="973"/>
      <c r="C2" s="973"/>
      <c r="D2" s="973"/>
      <c r="E2" s="973"/>
      <c r="F2" s="734"/>
    </row>
    <row r="4" spans="1:10">
      <c r="A4" s="973" t="s">
        <v>188</v>
      </c>
      <c r="B4" s="973"/>
      <c r="C4" s="973"/>
      <c r="D4" s="973"/>
      <c r="E4" s="973"/>
      <c r="F4" s="734"/>
    </row>
    <row r="5" spans="1:10">
      <c r="A5" s="975"/>
      <c r="B5" s="975"/>
      <c r="C5" s="975"/>
      <c r="D5" s="975"/>
      <c r="E5" s="975"/>
      <c r="F5" s="736"/>
    </row>
    <row r="6" spans="1:10" ht="18" customHeight="1">
      <c r="A6" s="974" t="s">
        <v>828</v>
      </c>
      <c r="B6" s="974"/>
      <c r="C6" s="974"/>
      <c r="D6" s="974"/>
      <c r="E6" s="974"/>
      <c r="F6" s="735"/>
    </row>
    <row r="7" spans="1:10" ht="22.5" customHeight="1">
      <c r="A7" s="974"/>
      <c r="B7" s="974"/>
      <c r="C7" s="974"/>
      <c r="D7" s="974"/>
      <c r="E7" s="974"/>
      <c r="F7" s="735"/>
    </row>
    <row r="8" spans="1:10" ht="15.75" thickBot="1"/>
    <row r="9" spans="1:10" ht="61.5" customHeight="1" thickBot="1">
      <c r="A9" s="288" t="s">
        <v>19</v>
      </c>
      <c r="B9" s="288" t="s">
        <v>0</v>
      </c>
      <c r="C9" s="291" t="s">
        <v>20</v>
      </c>
      <c r="D9" s="292" t="s">
        <v>379</v>
      </c>
      <c r="E9" s="752" t="s">
        <v>706</v>
      </c>
      <c r="F9" s="753" t="s">
        <v>707</v>
      </c>
      <c r="H9" s="128"/>
    </row>
    <row r="10" spans="1:10">
      <c r="A10" s="464"/>
      <c r="B10" s="465"/>
      <c r="C10" s="466"/>
      <c r="D10" s="467"/>
      <c r="E10" s="468"/>
      <c r="F10" s="468"/>
      <c r="H10" s="128"/>
    </row>
    <row r="11" spans="1:10" ht="39" customHeight="1">
      <c r="A11" s="139"/>
      <c r="B11" s="140"/>
      <c r="C11" s="141" t="s">
        <v>666</v>
      </c>
      <c r="D11" s="138">
        <f>D12+D70</f>
        <v>66520000</v>
      </c>
      <c r="E11" s="138">
        <f>E12+E70</f>
        <v>31731167.150000002</v>
      </c>
      <c r="F11" s="754">
        <f>E11/D11</f>
        <v>0.47701694452796156</v>
      </c>
      <c r="H11" s="128"/>
    </row>
    <row r="12" spans="1:10" ht="39" customHeight="1">
      <c r="A12" s="131" t="s">
        <v>21</v>
      </c>
      <c r="B12" s="293">
        <v>1005</v>
      </c>
      <c r="C12" s="131" t="s">
        <v>22</v>
      </c>
      <c r="D12" s="294">
        <f>D14</f>
        <v>4145000</v>
      </c>
      <c r="E12" s="294">
        <f>E14</f>
        <v>2257591.2800000003</v>
      </c>
      <c r="F12" s="668">
        <f>E12/D12</f>
        <v>0.54465410856453567</v>
      </c>
      <c r="H12" s="128"/>
      <c r="J12" s="655"/>
    </row>
    <row r="13" spans="1:10" ht="18">
      <c r="A13" s="6"/>
      <c r="B13" s="142"/>
      <c r="C13" s="469"/>
      <c r="D13" s="470"/>
      <c r="E13" s="470"/>
      <c r="F13" s="755"/>
      <c r="H13" s="128"/>
    </row>
    <row r="14" spans="1:10" ht="36" customHeight="1">
      <c r="A14" s="471" t="s">
        <v>23</v>
      </c>
      <c r="B14" s="472">
        <v>1001</v>
      </c>
      <c r="C14" s="473" t="s">
        <v>415</v>
      </c>
      <c r="D14" s="474">
        <f>D16+D44+D53+D59</f>
        <v>4145000</v>
      </c>
      <c r="E14" s="475">
        <f>E16+E44+E53+E59</f>
        <v>2257591.2800000003</v>
      </c>
      <c r="F14" s="756">
        <f>E14/D14</f>
        <v>0.54465410856453567</v>
      </c>
      <c r="H14" s="128"/>
    </row>
    <row r="15" spans="1:10" ht="15.75" customHeight="1">
      <c r="A15" s="476"/>
      <c r="B15" s="477"/>
      <c r="C15" s="478"/>
      <c r="D15" s="479"/>
      <c r="E15" s="480"/>
      <c r="F15" s="757"/>
      <c r="H15" s="366"/>
    </row>
    <row r="16" spans="1:10" ht="27" customHeight="1">
      <c r="A16" s="248" t="s">
        <v>25</v>
      </c>
      <c r="B16" s="432" t="s">
        <v>416</v>
      </c>
      <c r="C16" s="271" t="s">
        <v>554</v>
      </c>
      <c r="D16" s="272">
        <f>D19</f>
        <v>3800000</v>
      </c>
      <c r="E16" s="232">
        <f>E19</f>
        <v>2219805.4500000002</v>
      </c>
      <c r="F16" s="666">
        <f>E16/D16</f>
        <v>0.58415932894736844</v>
      </c>
      <c r="H16" s="128"/>
    </row>
    <row r="17" spans="1:6" ht="29.25" customHeight="1">
      <c r="A17" s="557" t="s">
        <v>555</v>
      </c>
      <c r="B17" s="590" t="s">
        <v>588</v>
      </c>
      <c r="C17" s="558" t="s">
        <v>556</v>
      </c>
      <c r="D17" s="559"/>
      <c r="E17" s="560"/>
      <c r="F17" s="727"/>
    </row>
    <row r="18" spans="1:6" ht="12.75" customHeight="1">
      <c r="A18" s="372"/>
      <c r="B18" s="481"/>
      <c r="C18" s="311"/>
      <c r="D18" s="284"/>
      <c r="E18" s="312"/>
      <c r="F18" s="702"/>
    </row>
    <row r="19" spans="1:6" ht="16.5" customHeight="1">
      <c r="A19" s="372"/>
      <c r="B19" s="481">
        <v>32</v>
      </c>
      <c r="C19" s="311" t="s">
        <v>30</v>
      </c>
      <c r="D19" s="284">
        <f>D21+D27+D38</f>
        <v>3800000</v>
      </c>
      <c r="E19" s="312">
        <f>E21+E27+E38</f>
        <v>2219805.4500000002</v>
      </c>
      <c r="F19" s="702">
        <f>E19/D19</f>
        <v>0.58415932894736844</v>
      </c>
    </row>
    <row r="20" spans="1:6" ht="16.5" customHeight="1">
      <c r="A20" s="372"/>
      <c r="B20" s="431"/>
      <c r="C20" s="286"/>
      <c r="D20" s="287"/>
      <c r="E20" s="359"/>
      <c r="F20" s="703"/>
    </row>
    <row r="21" spans="1:6" ht="16.5" customHeight="1">
      <c r="A21" s="382">
        <v>1</v>
      </c>
      <c r="B21" s="431">
        <v>322</v>
      </c>
      <c r="C21" s="286" t="s">
        <v>417</v>
      </c>
      <c r="D21" s="287">
        <v>900000</v>
      </c>
      <c r="E21" s="359">
        <f>E22+E23+E24+E25</f>
        <v>994579.88</v>
      </c>
      <c r="F21" s="703">
        <f>E21/D21</f>
        <v>1.1050887555555555</v>
      </c>
    </row>
    <row r="22" spans="1:6" ht="16.5" customHeight="1">
      <c r="A22" s="382"/>
      <c r="B22" s="431">
        <v>3221</v>
      </c>
      <c r="C22" s="286" t="s">
        <v>709</v>
      </c>
      <c r="D22" s="287"/>
      <c r="E22" s="359">
        <v>96212.36</v>
      </c>
      <c r="F22" s="703"/>
    </row>
    <row r="23" spans="1:6" ht="16.5" customHeight="1">
      <c r="A23" s="382"/>
      <c r="B23" s="431">
        <v>3223</v>
      </c>
      <c r="C23" s="286" t="s">
        <v>710</v>
      </c>
      <c r="D23" s="287"/>
      <c r="E23" s="359">
        <v>897334.01</v>
      </c>
      <c r="F23" s="703"/>
    </row>
    <row r="24" spans="1:6" ht="27.75" customHeight="1">
      <c r="A24" s="382"/>
      <c r="B24" s="431">
        <v>3224</v>
      </c>
      <c r="C24" s="286" t="s">
        <v>711</v>
      </c>
      <c r="D24" s="287"/>
      <c r="E24" s="359">
        <v>534.51</v>
      </c>
      <c r="F24" s="703"/>
    </row>
    <row r="25" spans="1:6" ht="27.75" customHeight="1">
      <c r="A25" s="382"/>
      <c r="B25" s="431">
        <v>3227</v>
      </c>
      <c r="C25" s="286" t="s">
        <v>712</v>
      </c>
      <c r="D25" s="287"/>
      <c r="E25" s="359">
        <v>499</v>
      </c>
      <c r="F25" s="703"/>
    </row>
    <row r="26" spans="1:6" ht="15.75" customHeight="1">
      <c r="A26" s="382"/>
      <c r="B26" s="431"/>
      <c r="C26" s="286"/>
      <c r="D26" s="287"/>
      <c r="E26" s="359"/>
      <c r="F26" s="703"/>
    </row>
    <row r="27" spans="1:6" ht="16.5" customHeight="1">
      <c r="A27" s="382">
        <v>2</v>
      </c>
      <c r="B27" s="431">
        <v>323</v>
      </c>
      <c r="C27" s="286" t="s">
        <v>33</v>
      </c>
      <c r="D27" s="287">
        <v>1900000</v>
      </c>
      <c r="E27" s="359">
        <f>E28+E29+E30+E31+E32+E33+E34+E35+E36</f>
        <v>906715.63</v>
      </c>
      <c r="F27" s="703">
        <f>E27/D27</f>
        <v>0.47721875263157892</v>
      </c>
    </row>
    <row r="28" spans="1:6" ht="16.5" customHeight="1">
      <c r="A28" s="382"/>
      <c r="B28" s="431">
        <v>3231</v>
      </c>
      <c r="C28" s="286" t="s">
        <v>713</v>
      </c>
      <c r="D28" s="287"/>
      <c r="E28" s="359">
        <v>93980.58</v>
      </c>
      <c r="F28" s="703"/>
    </row>
    <row r="29" spans="1:6" ht="16.5" customHeight="1">
      <c r="A29" s="382"/>
      <c r="B29" s="431">
        <v>3232</v>
      </c>
      <c r="C29" s="286" t="s">
        <v>714</v>
      </c>
      <c r="D29" s="287"/>
      <c r="E29" s="359">
        <v>30382.97</v>
      </c>
      <c r="F29" s="703"/>
    </row>
    <row r="30" spans="1:6" ht="16.5" customHeight="1">
      <c r="A30" s="382"/>
      <c r="B30" s="431">
        <v>3233</v>
      </c>
      <c r="C30" s="286" t="s">
        <v>715</v>
      </c>
      <c r="D30" s="287"/>
      <c r="E30" s="359">
        <v>71692.92</v>
      </c>
      <c r="F30" s="703"/>
    </row>
    <row r="31" spans="1:6" ht="16.5" customHeight="1">
      <c r="A31" s="382"/>
      <c r="B31" s="431">
        <v>3234</v>
      </c>
      <c r="C31" s="286" t="s">
        <v>716</v>
      </c>
      <c r="D31" s="287"/>
      <c r="E31" s="359">
        <v>8408.81</v>
      </c>
      <c r="F31" s="703"/>
    </row>
    <row r="32" spans="1:6" ht="16.5" customHeight="1">
      <c r="A32" s="382"/>
      <c r="B32" s="431">
        <v>3235</v>
      </c>
      <c r="C32" s="286" t="s">
        <v>717</v>
      </c>
      <c r="D32" s="287"/>
      <c r="E32" s="359">
        <v>207841.7</v>
      </c>
      <c r="F32" s="703"/>
    </row>
    <row r="33" spans="1:6" ht="16.5" customHeight="1">
      <c r="A33" s="382"/>
      <c r="B33" s="431">
        <v>3236</v>
      </c>
      <c r="C33" s="286" t="s">
        <v>718</v>
      </c>
      <c r="D33" s="287"/>
      <c r="E33" s="359">
        <v>8900</v>
      </c>
      <c r="F33" s="703"/>
    </row>
    <row r="34" spans="1:6" ht="16.5" customHeight="1">
      <c r="A34" s="382"/>
      <c r="B34" s="431">
        <v>3237</v>
      </c>
      <c r="C34" s="286" t="s">
        <v>719</v>
      </c>
      <c r="D34" s="287"/>
      <c r="E34" s="359">
        <v>232422.37</v>
      </c>
      <c r="F34" s="703"/>
    </row>
    <row r="35" spans="1:6" ht="16.5" customHeight="1">
      <c r="A35" s="382"/>
      <c r="B35" s="431">
        <v>3238</v>
      </c>
      <c r="C35" s="286" t="s">
        <v>720</v>
      </c>
      <c r="D35" s="287"/>
      <c r="E35" s="359">
        <v>72724.92</v>
      </c>
      <c r="F35" s="703"/>
    </row>
    <row r="36" spans="1:6" ht="16.5" customHeight="1">
      <c r="A36" s="382"/>
      <c r="B36" s="431">
        <v>3239</v>
      </c>
      <c r="C36" s="286" t="s">
        <v>721</v>
      </c>
      <c r="D36" s="287"/>
      <c r="E36" s="359">
        <v>180361.36</v>
      </c>
      <c r="F36" s="703"/>
    </row>
    <row r="37" spans="1:6" ht="16.5" customHeight="1">
      <c r="A37" s="382"/>
      <c r="B37" s="431"/>
      <c r="C37" s="286"/>
      <c r="D37" s="287"/>
      <c r="E37" s="359"/>
      <c r="F37" s="703"/>
    </row>
    <row r="38" spans="1:6" ht="16.149999999999999" customHeight="1">
      <c r="A38" s="382">
        <v>3</v>
      </c>
      <c r="B38" s="431">
        <v>329</v>
      </c>
      <c r="C38" s="286" t="s">
        <v>34</v>
      </c>
      <c r="D38" s="287">
        <v>1000000</v>
      </c>
      <c r="E38" s="359">
        <f>E39+E40+E41+E42</f>
        <v>318509.94</v>
      </c>
      <c r="F38" s="703">
        <f>E38/D38</f>
        <v>0.31850993999999999</v>
      </c>
    </row>
    <row r="39" spans="1:6" ht="29.25" customHeight="1">
      <c r="A39" s="382"/>
      <c r="B39" s="431">
        <v>3291</v>
      </c>
      <c r="C39" s="286" t="s">
        <v>722</v>
      </c>
      <c r="D39" s="287"/>
      <c r="E39" s="359">
        <v>241159.88</v>
      </c>
      <c r="F39" s="703"/>
    </row>
    <row r="40" spans="1:6" ht="18.75" customHeight="1">
      <c r="A40" s="382"/>
      <c r="B40" s="431">
        <v>3293</v>
      </c>
      <c r="C40" s="286" t="s">
        <v>723</v>
      </c>
      <c r="D40" s="287"/>
      <c r="E40" s="359">
        <v>43850.06</v>
      </c>
      <c r="F40" s="703"/>
    </row>
    <row r="41" spans="1:6" ht="18.75" customHeight="1">
      <c r="A41" s="382"/>
      <c r="B41" s="431">
        <v>3295</v>
      </c>
      <c r="C41" s="286" t="s">
        <v>724</v>
      </c>
      <c r="D41" s="287"/>
      <c r="E41" s="359">
        <v>1345</v>
      </c>
      <c r="F41" s="703"/>
    </row>
    <row r="42" spans="1:6" ht="18.75" customHeight="1">
      <c r="A42" s="382"/>
      <c r="B42" s="431">
        <v>3299</v>
      </c>
      <c r="C42" s="286" t="s">
        <v>35</v>
      </c>
      <c r="D42" s="287"/>
      <c r="E42" s="359">
        <v>32155</v>
      </c>
      <c r="F42" s="703"/>
    </row>
    <row r="43" spans="1:6" ht="16.5" customHeight="1">
      <c r="A43" s="382"/>
      <c r="B43" s="431"/>
      <c r="C43" s="286"/>
      <c r="D43" s="287"/>
      <c r="E43" s="359"/>
      <c r="F43" s="703"/>
    </row>
    <row r="44" spans="1:6" ht="26.25" customHeight="1">
      <c r="A44" s="229" t="s">
        <v>25</v>
      </c>
      <c r="B44" s="432" t="s">
        <v>465</v>
      </c>
      <c r="C44" s="271" t="s">
        <v>49</v>
      </c>
      <c r="D44" s="272">
        <f>D47+D50</f>
        <v>65000</v>
      </c>
      <c r="E44" s="272">
        <f>E47+E50</f>
        <v>0</v>
      </c>
      <c r="F44" s="688">
        <v>0</v>
      </c>
    </row>
    <row r="45" spans="1:6" ht="26.25" customHeight="1">
      <c r="A45" s="564" t="s">
        <v>557</v>
      </c>
      <c r="B45" s="590" t="s">
        <v>588</v>
      </c>
      <c r="C45" s="558" t="s">
        <v>556</v>
      </c>
      <c r="D45" s="559"/>
      <c r="E45" s="559"/>
      <c r="F45" s="671"/>
    </row>
    <row r="46" spans="1:6">
      <c r="A46" s="484"/>
      <c r="B46" s="482"/>
      <c r="C46" s="210"/>
      <c r="D46" s="62"/>
      <c r="E46" s="135"/>
      <c r="F46" s="677"/>
    </row>
    <row r="47" spans="1:6">
      <c r="A47" s="107"/>
      <c r="B47" s="142">
        <v>34</v>
      </c>
      <c r="C47" s="6" t="s">
        <v>50</v>
      </c>
      <c r="D47" s="9">
        <f>D48</f>
        <v>50000</v>
      </c>
      <c r="E47" s="9">
        <v>0</v>
      </c>
      <c r="F47" s="673">
        <v>0</v>
      </c>
    </row>
    <row r="48" spans="1:6" ht="15.6" customHeight="1">
      <c r="A48" s="146" t="s">
        <v>432</v>
      </c>
      <c r="B48" s="144">
        <v>343</v>
      </c>
      <c r="C48" s="11" t="s">
        <v>51</v>
      </c>
      <c r="D48" s="61">
        <v>50000</v>
      </c>
      <c r="E48" s="135">
        <v>0</v>
      </c>
      <c r="F48" s="677">
        <v>0</v>
      </c>
    </row>
    <row r="49" spans="1:6">
      <c r="A49" s="146"/>
      <c r="B49" s="144"/>
      <c r="C49" s="11"/>
      <c r="D49" s="61"/>
      <c r="E49" s="135"/>
      <c r="F49" s="677"/>
    </row>
    <row r="50" spans="1:6">
      <c r="A50" s="146"/>
      <c r="B50" s="147">
        <v>32</v>
      </c>
      <c r="C50" s="111" t="s">
        <v>30</v>
      </c>
      <c r="D50" s="64">
        <f>D51</f>
        <v>15000</v>
      </c>
      <c r="E50" s="9">
        <v>0</v>
      </c>
      <c r="F50" s="673">
        <v>0</v>
      </c>
    </row>
    <row r="51" spans="1:6" ht="13.9" customHeight="1">
      <c r="A51" s="146" t="s">
        <v>433</v>
      </c>
      <c r="B51" s="144">
        <v>329</v>
      </c>
      <c r="C51" s="11" t="s">
        <v>35</v>
      </c>
      <c r="D51" s="61">
        <v>15000</v>
      </c>
      <c r="E51" s="135">
        <v>0</v>
      </c>
      <c r="F51" s="677">
        <v>0</v>
      </c>
    </row>
    <row r="52" spans="1:6" ht="15.75">
      <c r="A52" s="485"/>
      <c r="B52" s="100"/>
      <c r="C52" s="210"/>
      <c r="D52" s="62"/>
      <c r="E52" s="483"/>
      <c r="F52" s="758"/>
    </row>
    <row r="53" spans="1:6" ht="22.9" customHeight="1">
      <c r="A53" s="248" t="s">
        <v>25</v>
      </c>
      <c r="B53" s="313" t="s">
        <v>191</v>
      </c>
      <c r="C53" s="271" t="s">
        <v>345</v>
      </c>
      <c r="D53" s="232">
        <f>D56</f>
        <v>20000</v>
      </c>
      <c r="E53" s="272">
        <v>0</v>
      </c>
      <c r="F53" s="688">
        <v>0</v>
      </c>
    </row>
    <row r="54" spans="1:6" ht="28.5" customHeight="1">
      <c r="A54" s="557" t="s">
        <v>555</v>
      </c>
      <c r="B54" s="585" t="s">
        <v>588</v>
      </c>
      <c r="C54" s="558" t="s">
        <v>556</v>
      </c>
      <c r="D54" s="560"/>
      <c r="E54" s="559"/>
      <c r="F54" s="671"/>
    </row>
    <row r="55" spans="1:6" ht="16.5" customHeight="1">
      <c r="A55" s="43"/>
      <c r="B55" s="48"/>
      <c r="C55" s="12"/>
      <c r="D55" s="61"/>
      <c r="E55" s="135"/>
      <c r="F55" s="677"/>
    </row>
    <row r="56" spans="1:6" ht="15" customHeight="1">
      <c r="A56" s="7"/>
      <c r="B56" s="7">
        <v>32</v>
      </c>
      <c r="C56" s="6" t="s">
        <v>30</v>
      </c>
      <c r="D56" s="64">
        <f>D57</f>
        <v>20000</v>
      </c>
      <c r="E56" s="9">
        <v>0</v>
      </c>
      <c r="F56" s="673">
        <v>0</v>
      </c>
    </row>
    <row r="57" spans="1:6" ht="15" customHeight="1">
      <c r="A57" s="48">
        <v>6</v>
      </c>
      <c r="B57" s="48">
        <v>329</v>
      </c>
      <c r="C57" s="12" t="s">
        <v>35</v>
      </c>
      <c r="D57" s="61">
        <v>20000</v>
      </c>
      <c r="E57" s="135">
        <v>0</v>
      </c>
      <c r="F57" s="677">
        <v>0</v>
      </c>
    </row>
    <row r="58" spans="1:6" ht="12.75" customHeight="1">
      <c r="A58" s="43"/>
      <c r="B58" s="48"/>
      <c r="C58" s="12"/>
      <c r="D58" s="61"/>
      <c r="E58" s="135"/>
      <c r="F58" s="677"/>
    </row>
    <row r="59" spans="1:6" ht="25.5" customHeight="1">
      <c r="A59" s="229" t="s">
        <v>43</v>
      </c>
      <c r="B59" s="432" t="s">
        <v>190</v>
      </c>
      <c r="C59" s="271" t="s">
        <v>200</v>
      </c>
      <c r="D59" s="272">
        <f>D62</f>
        <v>260000</v>
      </c>
      <c r="E59" s="272">
        <f>E62</f>
        <v>37785.83</v>
      </c>
      <c r="F59" s="688">
        <f>E59/D59</f>
        <v>0.1453301153846154</v>
      </c>
    </row>
    <row r="60" spans="1:6" ht="28.5" customHeight="1">
      <c r="A60" s="564" t="s">
        <v>555</v>
      </c>
      <c r="B60" s="590" t="s">
        <v>588</v>
      </c>
      <c r="C60" s="558" t="s">
        <v>556</v>
      </c>
      <c r="D60" s="559"/>
      <c r="E60" s="559"/>
      <c r="F60" s="671"/>
    </row>
    <row r="61" spans="1:6" ht="14.25" customHeight="1">
      <c r="A61" s="486"/>
      <c r="B61" s="482"/>
      <c r="C61" s="210"/>
      <c r="D61" s="62"/>
      <c r="E61" s="483"/>
      <c r="F61" s="758"/>
    </row>
    <row r="62" spans="1:6" ht="30" customHeight="1">
      <c r="A62" s="461"/>
      <c r="B62" s="142">
        <v>42</v>
      </c>
      <c r="C62" s="6" t="s">
        <v>44</v>
      </c>
      <c r="D62" s="10">
        <f>D63+D67</f>
        <v>260000</v>
      </c>
      <c r="E62" s="9">
        <f>E63+E67</f>
        <v>37785.83</v>
      </c>
      <c r="F62" s="673">
        <f>E62/D62</f>
        <v>0.1453301153846154</v>
      </c>
    </row>
    <row r="63" spans="1:6" ht="17.25" customHeight="1">
      <c r="A63" s="146" t="s">
        <v>434</v>
      </c>
      <c r="B63" s="144">
        <v>422</v>
      </c>
      <c r="C63" s="11" t="s">
        <v>46</v>
      </c>
      <c r="D63" s="61">
        <v>120000</v>
      </c>
      <c r="E63" s="135">
        <f>E64+E65</f>
        <v>28290.83</v>
      </c>
      <c r="F63" s="677">
        <f>E63/D63</f>
        <v>0.23575691666666668</v>
      </c>
    </row>
    <row r="64" spans="1:6" ht="17.25" customHeight="1">
      <c r="A64" s="146"/>
      <c r="B64" s="144">
        <v>4221</v>
      </c>
      <c r="C64" s="11" t="s">
        <v>237</v>
      </c>
      <c r="D64" s="61"/>
      <c r="E64" s="135">
        <v>24103.83</v>
      </c>
      <c r="F64" s="677"/>
    </row>
    <row r="65" spans="1:6" ht="17.25" customHeight="1">
      <c r="A65" s="146"/>
      <c r="B65" s="144">
        <v>4222</v>
      </c>
      <c r="C65" s="11" t="s">
        <v>726</v>
      </c>
      <c r="D65" s="61"/>
      <c r="E65" s="135">
        <v>4187</v>
      </c>
      <c r="F65" s="677"/>
    </row>
    <row r="66" spans="1:6" ht="17.25" customHeight="1">
      <c r="A66" s="146"/>
      <c r="B66" s="144"/>
      <c r="C66" s="11"/>
      <c r="D66" s="61"/>
      <c r="E66" s="135"/>
      <c r="F66" s="677"/>
    </row>
    <row r="67" spans="1:6" ht="28.9" customHeight="1">
      <c r="A67" s="146" t="s">
        <v>435</v>
      </c>
      <c r="B67" s="144">
        <v>426</v>
      </c>
      <c r="C67" s="11" t="s">
        <v>48</v>
      </c>
      <c r="D67" s="76">
        <v>140000</v>
      </c>
      <c r="E67" s="15">
        <v>9495</v>
      </c>
      <c r="F67" s="686">
        <f>E67/D67</f>
        <v>6.7821428571428574E-2</v>
      </c>
    </row>
    <row r="68" spans="1:6" ht="18.75" customHeight="1">
      <c r="A68" s="146"/>
      <c r="B68" s="144">
        <v>4262</v>
      </c>
      <c r="C68" s="11" t="s">
        <v>727</v>
      </c>
      <c r="D68" s="76"/>
      <c r="E68" s="15">
        <v>9495</v>
      </c>
      <c r="F68" s="686"/>
    </row>
    <row r="69" spans="1:6" ht="13.5" customHeight="1">
      <c r="A69" s="143"/>
      <c r="B69" s="144"/>
      <c r="C69" s="11"/>
      <c r="D69" s="76"/>
      <c r="E69" s="15"/>
      <c r="F69" s="686"/>
    </row>
    <row r="70" spans="1:6" ht="26.25" customHeight="1">
      <c r="A70" s="131" t="s">
        <v>53</v>
      </c>
      <c r="B70" s="487" t="s">
        <v>54</v>
      </c>
      <c r="C70" s="425" t="s">
        <v>55</v>
      </c>
      <c r="D70" s="488">
        <f>D72+D214+D309+D403+D449+D534+D617+D669</f>
        <v>62375000</v>
      </c>
      <c r="E70" s="488">
        <f>E72+E214+E309+E403+E449+E534+E617+E669</f>
        <v>29473575.870000001</v>
      </c>
      <c r="F70" s="759">
        <f>E70/D70</f>
        <v>0.47252225843687379</v>
      </c>
    </row>
    <row r="71" spans="1:6" ht="16.5">
      <c r="A71" s="489"/>
      <c r="B71" s="490"/>
      <c r="C71" s="491"/>
      <c r="D71" s="492"/>
      <c r="E71" s="492"/>
      <c r="F71" s="760"/>
    </row>
    <row r="72" spans="1:6" ht="33.6" customHeight="1">
      <c r="A72" s="471" t="s">
        <v>23</v>
      </c>
      <c r="B72" s="493">
        <v>1002</v>
      </c>
      <c r="C72" s="473" t="s">
        <v>56</v>
      </c>
      <c r="D72" s="474">
        <f>D74+D127+D140+D147+D157+D188</f>
        <v>21647000</v>
      </c>
      <c r="E72" s="474">
        <f>E74+E127+E140+E147+E157+E188</f>
        <v>10875214.060000001</v>
      </c>
      <c r="F72" s="761">
        <f>E72/D72</f>
        <v>0.50238897122003057</v>
      </c>
    </row>
    <row r="73" spans="1:6">
      <c r="A73" s="210"/>
      <c r="B73" s="494"/>
      <c r="C73" s="210"/>
      <c r="D73" s="62"/>
      <c r="E73" s="62"/>
      <c r="F73" s="762"/>
    </row>
    <row r="74" spans="1:6" ht="29.45" customHeight="1">
      <c r="A74" s="202" t="s">
        <v>25</v>
      </c>
      <c r="B74" s="127" t="s">
        <v>57</v>
      </c>
      <c r="C74" s="166" t="s">
        <v>324</v>
      </c>
      <c r="D74" s="183">
        <f>D77+D87+D118+D122</f>
        <v>11620000</v>
      </c>
      <c r="E74" s="183">
        <f>E77+E87+E118+E122</f>
        <v>6011716.0300000003</v>
      </c>
      <c r="F74" s="711">
        <f>E74/D74</f>
        <v>0.51735938296041306</v>
      </c>
    </row>
    <row r="75" spans="1:6" ht="31.5" customHeight="1">
      <c r="A75" s="557" t="s">
        <v>555</v>
      </c>
      <c r="B75" s="585" t="s">
        <v>589</v>
      </c>
      <c r="C75" s="558" t="s">
        <v>558</v>
      </c>
      <c r="D75" s="559"/>
      <c r="E75" s="559"/>
      <c r="F75" s="671"/>
    </row>
    <row r="76" spans="1:6">
      <c r="A76" s="226"/>
      <c r="B76" s="494"/>
      <c r="C76" s="210"/>
      <c r="D76" s="62"/>
      <c r="E76" s="62"/>
      <c r="F76" s="762"/>
    </row>
    <row r="77" spans="1:6" ht="17.25" customHeight="1">
      <c r="A77" s="75"/>
      <c r="B77" s="18">
        <v>31</v>
      </c>
      <c r="C77" s="6" t="s">
        <v>26</v>
      </c>
      <c r="D77" s="9">
        <f>D78+D81+D84</f>
        <v>8970000</v>
      </c>
      <c r="E77" s="9">
        <f>E78+E81+E84</f>
        <v>4559872.6500000004</v>
      </c>
      <c r="F77" s="673">
        <f>E77/D77</f>
        <v>0.50834700668896327</v>
      </c>
    </row>
    <row r="78" spans="1:6">
      <c r="A78" s="457" t="s">
        <v>436</v>
      </c>
      <c r="B78" s="109">
        <v>311</v>
      </c>
      <c r="C78" s="11" t="s">
        <v>58</v>
      </c>
      <c r="D78" s="61">
        <v>7400000</v>
      </c>
      <c r="E78" s="61">
        <v>3870222.71</v>
      </c>
      <c r="F78" s="664">
        <f>E78/D78</f>
        <v>0.5230030689189189</v>
      </c>
    </row>
    <row r="79" spans="1:6">
      <c r="A79" s="457"/>
      <c r="B79" s="109">
        <v>3111</v>
      </c>
      <c r="C79" s="11" t="s">
        <v>738</v>
      </c>
      <c r="D79" s="61"/>
      <c r="E79" s="61">
        <v>3870222.71</v>
      </c>
      <c r="F79" s="664"/>
    </row>
    <row r="80" spans="1:6">
      <c r="A80" s="457"/>
      <c r="B80" s="109"/>
      <c r="C80" s="11"/>
      <c r="D80" s="61"/>
      <c r="E80" s="61"/>
      <c r="F80" s="664"/>
    </row>
    <row r="81" spans="1:6">
      <c r="A81" s="457" t="s">
        <v>45</v>
      </c>
      <c r="B81" s="109">
        <v>312</v>
      </c>
      <c r="C81" s="11" t="s">
        <v>28</v>
      </c>
      <c r="D81" s="76">
        <v>350000</v>
      </c>
      <c r="E81" s="61">
        <v>51185.64</v>
      </c>
      <c r="F81" s="664">
        <f>E81/D81</f>
        <v>0.1462446857142857</v>
      </c>
    </row>
    <row r="82" spans="1:6">
      <c r="A82" s="457"/>
      <c r="B82" s="109">
        <v>3121</v>
      </c>
      <c r="C82" s="11" t="s">
        <v>28</v>
      </c>
      <c r="D82" s="76"/>
      <c r="E82" s="61">
        <v>51185.64</v>
      </c>
      <c r="F82" s="664"/>
    </row>
    <row r="83" spans="1:6">
      <c r="A83" s="457"/>
      <c r="B83" s="109"/>
      <c r="C83" s="11"/>
      <c r="D83" s="76"/>
      <c r="E83" s="61"/>
      <c r="F83" s="664"/>
    </row>
    <row r="84" spans="1:6">
      <c r="A84" s="457" t="s">
        <v>47</v>
      </c>
      <c r="B84" s="109">
        <v>313</v>
      </c>
      <c r="C84" s="11" t="s">
        <v>60</v>
      </c>
      <c r="D84" s="76">
        <v>1220000</v>
      </c>
      <c r="E84" s="61">
        <v>638464.30000000005</v>
      </c>
      <c r="F84" s="664">
        <f>E84/D84</f>
        <v>0.52333139344262303</v>
      </c>
    </row>
    <row r="85" spans="1:6">
      <c r="A85" s="457"/>
      <c r="B85" s="109">
        <v>3132</v>
      </c>
      <c r="C85" s="11" t="s">
        <v>742</v>
      </c>
      <c r="D85" s="76"/>
      <c r="E85" s="61">
        <v>638464.30000000005</v>
      </c>
      <c r="F85" s="664"/>
    </row>
    <row r="86" spans="1:6">
      <c r="A86" s="146"/>
      <c r="B86" s="109"/>
      <c r="C86" s="11"/>
      <c r="D86" s="61"/>
      <c r="E86" s="61"/>
      <c r="F86" s="664"/>
    </row>
    <row r="87" spans="1:6">
      <c r="A87" s="146"/>
      <c r="B87" s="18">
        <v>32</v>
      </c>
      <c r="C87" s="6" t="s">
        <v>30</v>
      </c>
      <c r="D87" s="9">
        <f>D88+D94+D101+D106+D112</f>
        <v>2430000</v>
      </c>
      <c r="E87" s="9">
        <f>E88+E94+E101+E112</f>
        <v>1408497.6700000002</v>
      </c>
      <c r="F87" s="673">
        <f>E87/D87</f>
        <v>0.57962867078189306</v>
      </c>
    </row>
    <row r="88" spans="1:6" ht="13.9" customHeight="1">
      <c r="A88" s="457" t="s">
        <v>437</v>
      </c>
      <c r="B88" s="109">
        <v>321</v>
      </c>
      <c r="C88" s="11" t="s">
        <v>31</v>
      </c>
      <c r="D88" s="61">
        <v>800000</v>
      </c>
      <c r="E88" s="61">
        <f>E89+E90+E91+E92</f>
        <v>441345.95</v>
      </c>
      <c r="F88" s="664">
        <f>E88/D88</f>
        <v>0.55168243750000001</v>
      </c>
    </row>
    <row r="89" spans="1:6" ht="13.9" customHeight="1">
      <c r="A89" s="457"/>
      <c r="B89" s="109">
        <v>3211</v>
      </c>
      <c r="C89" s="11" t="s">
        <v>753</v>
      </c>
      <c r="D89" s="61"/>
      <c r="E89" s="61">
        <v>3248.6</v>
      </c>
      <c r="F89" s="664"/>
    </row>
    <row r="90" spans="1:6" ht="26.25" customHeight="1">
      <c r="A90" s="457"/>
      <c r="B90" s="109">
        <v>3212</v>
      </c>
      <c r="C90" s="11" t="s">
        <v>740</v>
      </c>
      <c r="D90" s="61"/>
      <c r="E90" s="61">
        <v>130420</v>
      </c>
      <c r="F90" s="664"/>
    </row>
    <row r="91" spans="1:6" ht="17.25" customHeight="1">
      <c r="A91" s="457"/>
      <c r="B91" s="109">
        <v>3213</v>
      </c>
      <c r="C91" s="11" t="s">
        <v>821</v>
      </c>
      <c r="D91" s="61"/>
      <c r="E91" s="61">
        <v>11781.35</v>
      </c>
      <c r="F91" s="664"/>
    </row>
    <row r="92" spans="1:6" ht="16.5" customHeight="1">
      <c r="A92" s="457"/>
      <c r="B92" s="109">
        <v>3214</v>
      </c>
      <c r="C92" s="11" t="s">
        <v>708</v>
      </c>
      <c r="D92" s="61"/>
      <c r="E92" s="61">
        <v>295896</v>
      </c>
      <c r="F92" s="664"/>
    </row>
    <row r="93" spans="1:6" ht="13.9" customHeight="1">
      <c r="A93" s="457"/>
      <c r="B93" s="109"/>
      <c r="C93" s="11"/>
      <c r="D93" s="61"/>
      <c r="E93" s="61"/>
      <c r="F93" s="664"/>
    </row>
    <row r="94" spans="1:6" ht="13.9" customHeight="1">
      <c r="A94" s="457" t="s">
        <v>438</v>
      </c>
      <c r="B94" s="109">
        <v>322</v>
      </c>
      <c r="C94" s="11" t="s">
        <v>32</v>
      </c>
      <c r="D94" s="61">
        <v>1080000</v>
      </c>
      <c r="E94" s="61">
        <f>E95+E96+E97+E98+E99</f>
        <v>708763.03</v>
      </c>
      <c r="F94" s="664">
        <f>E94/D94</f>
        <v>0.65626206481481486</v>
      </c>
    </row>
    <row r="95" spans="1:6" ht="13.9" customHeight="1">
      <c r="A95" s="457"/>
      <c r="B95" s="109">
        <v>3221</v>
      </c>
      <c r="C95" s="11" t="s">
        <v>709</v>
      </c>
      <c r="D95" s="61"/>
      <c r="E95" s="61">
        <v>107700.52</v>
      </c>
      <c r="F95" s="664"/>
    </row>
    <row r="96" spans="1:6" ht="13.9" customHeight="1">
      <c r="A96" s="457"/>
      <c r="B96" s="109">
        <v>3222</v>
      </c>
      <c r="C96" s="11" t="s">
        <v>813</v>
      </c>
      <c r="D96" s="61"/>
      <c r="E96" s="61">
        <v>461326.28</v>
      </c>
      <c r="F96" s="664"/>
    </row>
    <row r="97" spans="1:6" ht="13.9" customHeight="1">
      <c r="A97" s="457"/>
      <c r="B97" s="109">
        <v>3223</v>
      </c>
      <c r="C97" s="11" t="s">
        <v>710</v>
      </c>
      <c r="D97" s="61"/>
      <c r="E97" s="61">
        <v>114918.24</v>
      </c>
      <c r="F97" s="664"/>
    </row>
    <row r="98" spans="1:6" ht="26.25" customHeight="1">
      <c r="A98" s="457"/>
      <c r="B98" s="109">
        <v>3224</v>
      </c>
      <c r="C98" s="11" t="s">
        <v>822</v>
      </c>
      <c r="D98" s="61"/>
      <c r="E98" s="61">
        <v>13682.09</v>
      </c>
      <c r="F98" s="664"/>
    </row>
    <row r="99" spans="1:6" ht="19.5" customHeight="1">
      <c r="A99" s="457"/>
      <c r="B99" s="109">
        <v>3225</v>
      </c>
      <c r="C99" s="11" t="s">
        <v>823</v>
      </c>
      <c r="D99" s="61"/>
      <c r="E99" s="61">
        <v>11135.9</v>
      </c>
      <c r="F99" s="664"/>
    </row>
    <row r="100" spans="1:6" ht="13.5" customHeight="1">
      <c r="A100" s="457"/>
      <c r="B100" s="109"/>
      <c r="C100" s="11"/>
      <c r="D100" s="61"/>
      <c r="E100" s="61"/>
      <c r="F100" s="664"/>
    </row>
    <row r="101" spans="1:6">
      <c r="A101" s="457" t="s">
        <v>313</v>
      </c>
      <c r="B101" s="109">
        <v>323</v>
      </c>
      <c r="C101" s="11" t="s">
        <v>33</v>
      </c>
      <c r="D101" s="61">
        <v>450000</v>
      </c>
      <c r="E101" s="61">
        <f>E102+E103+E104+E105+E106+E107+E108+E109+E110</f>
        <v>243321.12</v>
      </c>
      <c r="F101" s="664">
        <f>E101/D101</f>
        <v>0.54071360000000002</v>
      </c>
    </row>
    <row r="102" spans="1:6">
      <c r="A102" s="457"/>
      <c r="B102" s="109">
        <v>3231</v>
      </c>
      <c r="C102" s="11" t="s">
        <v>713</v>
      </c>
      <c r="D102" s="61"/>
      <c r="E102" s="61">
        <v>19870</v>
      </c>
      <c r="F102" s="664"/>
    </row>
    <row r="103" spans="1:6" ht="21" customHeight="1">
      <c r="A103" s="457"/>
      <c r="B103" s="109">
        <v>3232</v>
      </c>
      <c r="C103" s="11" t="s">
        <v>733</v>
      </c>
      <c r="D103" s="61"/>
      <c r="E103" s="61">
        <v>57501.53</v>
      </c>
      <c r="F103" s="664"/>
    </row>
    <row r="104" spans="1:6" ht="21" customHeight="1">
      <c r="A104" s="457"/>
      <c r="B104" s="109">
        <v>3233</v>
      </c>
      <c r="C104" s="11" t="s">
        <v>715</v>
      </c>
      <c r="D104" s="61"/>
      <c r="E104" s="61">
        <v>10940</v>
      </c>
      <c r="F104" s="664"/>
    </row>
    <row r="105" spans="1:6" ht="21" customHeight="1">
      <c r="A105" s="457"/>
      <c r="B105" s="109">
        <v>3234</v>
      </c>
      <c r="C105" s="11" t="s">
        <v>716</v>
      </c>
      <c r="D105" s="61"/>
      <c r="E105" s="61">
        <v>50086.84</v>
      </c>
      <c r="F105" s="664"/>
    </row>
    <row r="106" spans="1:6" ht="22.5" customHeight="1">
      <c r="A106" s="457" t="s">
        <v>332</v>
      </c>
      <c r="B106" s="109">
        <v>3235</v>
      </c>
      <c r="C106" s="11" t="s">
        <v>717</v>
      </c>
      <c r="D106" s="61">
        <v>0</v>
      </c>
      <c r="E106" s="61">
        <v>372</v>
      </c>
      <c r="F106" s="664">
        <v>0</v>
      </c>
    </row>
    <row r="107" spans="1:6" ht="22.5" customHeight="1">
      <c r="A107" s="457"/>
      <c r="B107" s="109">
        <v>3236</v>
      </c>
      <c r="C107" s="11" t="s">
        <v>718</v>
      </c>
      <c r="D107" s="61"/>
      <c r="E107" s="61">
        <v>68877.5</v>
      </c>
      <c r="F107" s="664"/>
    </row>
    <row r="108" spans="1:6" ht="17.25" customHeight="1">
      <c r="A108" s="457"/>
      <c r="B108" s="109">
        <v>3237</v>
      </c>
      <c r="C108" s="11" t="s">
        <v>719</v>
      </c>
      <c r="D108" s="61"/>
      <c r="E108" s="61">
        <v>5858.95</v>
      </c>
      <c r="F108" s="664"/>
    </row>
    <row r="109" spans="1:6" ht="17.25" customHeight="1">
      <c r="A109" s="457"/>
      <c r="B109" s="109">
        <v>3238</v>
      </c>
      <c r="C109" s="11" t="s">
        <v>720</v>
      </c>
      <c r="D109" s="61"/>
      <c r="E109" s="61">
        <v>23103.75</v>
      </c>
      <c r="F109" s="664"/>
    </row>
    <row r="110" spans="1:6" ht="17.25" customHeight="1">
      <c r="A110" s="457"/>
      <c r="B110" s="109">
        <v>3239</v>
      </c>
      <c r="C110" s="11" t="s">
        <v>721</v>
      </c>
      <c r="D110" s="61"/>
      <c r="E110" s="61">
        <v>6710.55</v>
      </c>
      <c r="F110" s="664"/>
    </row>
    <row r="111" spans="1:6" ht="17.25" customHeight="1">
      <c r="A111" s="457"/>
      <c r="B111" s="109"/>
      <c r="C111" s="11"/>
      <c r="D111" s="61"/>
      <c r="E111" s="61"/>
      <c r="F111" s="664"/>
    </row>
    <row r="112" spans="1:6" ht="17.25" customHeight="1">
      <c r="A112" s="457" t="s">
        <v>59</v>
      </c>
      <c r="B112" s="109">
        <v>329</v>
      </c>
      <c r="C112" s="11" t="s">
        <v>34</v>
      </c>
      <c r="D112" s="61">
        <v>100000</v>
      </c>
      <c r="E112" s="61">
        <f>E113+E114+E115+E116</f>
        <v>15067.57</v>
      </c>
      <c r="F112" s="664">
        <f>E112/D112</f>
        <v>0.1506757</v>
      </c>
    </row>
    <row r="113" spans="1:6" ht="17.25" customHeight="1">
      <c r="A113" s="457"/>
      <c r="B113" s="109">
        <v>3292</v>
      </c>
      <c r="C113" s="11" t="s">
        <v>759</v>
      </c>
      <c r="D113" s="61"/>
      <c r="E113" s="61">
        <v>14557.57</v>
      </c>
      <c r="F113" s="664"/>
    </row>
    <row r="114" spans="1:6" ht="17.25" customHeight="1">
      <c r="A114" s="457"/>
      <c r="B114" s="109">
        <v>3295</v>
      </c>
      <c r="C114" s="11" t="s">
        <v>724</v>
      </c>
      <c r="D114" s="61"/>
      <c r="E114" s="61">
        <v>60</v>
      </c>
      <c r="F114" s="664"/>
    </row>
    <row r="115" spans="1:6" ht="17.25" customHeight="1">
      <c r="A115" s="457"/>
      <c r="B115" s="109">
        <v>3296</v>
      </c>
      <c r="C115" s="11" t="s">
        <v>824</v>
      </c>
      <c r="D115" s="61"/>
      <c r="E115" s="61">
        <v>250</v>
      </c>
      <c r="F115" s="664"/>
    </row>
    <row r="116" spans="1:6" ht="17.25" customHeight="1">
      <c r="A116" s="457"/>
      <c r="B116" s="109">
        <v>3299</v>
      </c>
      <c r="C116" s="11" t="s">
        <v>35</v>
      </c>
      <c r="D116" s="61"/>
      <c r="E116" s="61">
        <v>200</v>
      </c>
      <c r="F116" s="664"/>
    </row>
    <row r="117" spans="1:6">
      <c r="A117" s="457"/>
      <c r="B117" s="109"/>
      <c r="C117" s="11"/>
      <c r="D117" s="61"/>
      <c r="E117" s="61"/>
      <c r="F117" s="664"/>
    </row>
    <row r="118" spans="1:6">
      <c r="A118" s="458"/>
      <c r="B118" s="110">
        <v>34</v>
      </c>
      <c r="C118" s="111" t="s">
        <v>36</v>
      </c>
      <c r="D118" s="64">
        <f>D119</f>
        <v>20000</v>
      </c>
      <c r="E118" s="64">
        <v>10910.42</v>
      </c>
      <c r="F118" s="665">
        <f>E118/D118</f>
        <v>0.54552100000000003</v>
      </c>
    </row>
    <row r="119" spans="1:6">
      <c r="A119" s="457" t="s">
        <v>61</v>
      </c>
      <c r="B119" s="109">
        <v>343</v>
      </c>
      <c r="C119" s="11" t="s">
        <v>37</v>
      </c>
      <c r="D119" s="61">
        <v>20000</v>
      </c>
      <c r="E119" s="61">
        <v>10910.42</v>
      </c>
      <c r="F119" s="664">
        <f>E119/D119</f>
        <v>0.54552100000000003</v>
      </c>
    </row>
    <row r="120" spans="1:6" ht="26.25">
      <c r="A120" s="457"/>
      <c r="B120" s="109">
        <v>3431</v>
      </c>
      <c r="C120" s="11" t="s">
        <v>725</v>
      </c>
      <c r="D120" s="61"/>
      <c r="E120" s="61">
        <v>10910.42</v>
      </c>
      <c r="F120" s="664"/>
    </row>
    <row r="121" spans="1:6">
      <c r="A121" s="457"/>
      <c r="B121" s="109"/>
      <c r="C121" s="11"/>
      <c r="D121" s="61"/>
      <c r="E121" s="61"/>
      <c r="F121" s="664"/>
    </row>
    <row r="122" spans="1:6" ht="28.15" customHeight="1">
      <c r="A122" s="458"/>
      <c r="B122" s="110">
        <v>42</v>
      </c>
      <c r="C122" s="111" t="s">
        <v>79</v>
      </c>
      <c r="D122" s="64">
        <v>200000</v>
      </c>
      <c r="E122" s="64">
        <f>E123</f>
        <v>32435.29</v>
      </c>
      <c r="F122" s="665">
        <f>E122/D122</f>
        <v>0.16217645</v>
      </c>
    </row>
    <row r="123" spans="1:6" ht="14.45" customHeight="1">
      <c r="A123" s="457" t="s">
        <v>62</v>
      </c>
      <c r="B123" s="109">
        <v>422</v>
      </c>
      <c r="C123" s="11" t="s">
        <v>237</v>
      </c>
      <c r="D123" s="61">
        <v>200000</v>
      </c>
      <c r="E123" s="61">
        <f>E124+E125</f>
        <v>32435.29</v>
      </c>
      <c r="F123" s="664">
        <f>E123/D123</f>
        <v>0.16217645</v>
      </c>
    </row>
    <row r="124" spans="1:6" ht="14.45" customHeight="1">
      <c r="A124" s="457"/>
      <c r="B124" s="109">
        <v>4221</v>
      </c>
      <c r="C124" s="11" t="s">
        <v>237</v>
      </c>
      <c r="D124" s="61"/>
      <c r="E124" s="61">
        <v>14063.14</v>
      </c>
      <c r="F124" s="664"/>
    </row>
    <row r="125" spans="1:6" ht="14.45" customHeight="1">
      <c r="A125" s="457"/>
      <c r="B125" s="109">
        <v>4223</v>
      </c>
      <c r="C125" s="11" t="s">
        <v>825</v>
      </c>
      <c r="D125" s="61"/>
      <c r="E125" s="61">
        <v>18372.150000000001</v>
      </c>
      <c r="F125" s="664"/>
    </row>
    <row r="126" spans="1:6" ht="14.45" customHeight="1">
      <c r="A126" s="457"/>
      <c r="B126" s="109"/>
      <c r="C126" s="11"/>
      <c r="D126" s="61"/>
      <c r="E126" s="61"/>
      <c r="F126" s="664"/>
    </row>
    <row r="127" spans="1:6">
      <c r="A127" s="248" t="s">
        <v>25</v>
      </c>
      <c r="B127" s="270" t="s">
        <v>64</v>
      </c>
      <c r="C127" s="271" t="s">
        <v>65</v>
      </c>
      <c r="D127" s="272">
        <f>D130</f>
        <v>3050000</v>
      </c>
      <c r="E127" s="272">
        <f>E130</f>
        <v>1594278</v>
      </c>
      <c r="F127" s="688">
        <f>E127/D127</f>
        <v>0.52271409836065574</v>
      </c>
    </row>
    <row r="128" spans="1:6" ht="26.25">
      <c r="A128" s="557" t="s">
        <v>557</v>
      </c>
      <c r="B128" s="585" t="s">
        <v>589</v>
      </c>
      <c r="C128" s="558" t="s">
        <v>558</v>
      </c>
      <c r="D128" s="559"/>
      <c r="E128" s="559"/>
      <c r="F128" s="671"/>
    </row>
    <row r="129" spans="1:6" ht="15.75">
      <c r="A129" s="495"/>
      <c r="B129" s="496"/>
      <c r="C129" s="497"/>
      <c r="D129" s="498"/>
      <c r="E129" s="498"/>
      <c r="F129" s="763"/>
    </row>
    <row r="130" spans="1:6">
      <c r="A130" s="146"/>
      <c r="B130" s="18">
        <v>38</v>
      </c>
      <c r="C130" s="6" t="s">
        <v>66</v>
      </c>
      <c r="D130" s="9">
        <f>D131+D134+D137</f>
        <v>3050000</v>
      </c>
      <c r="E130" s="9">
        <f>E131+E134+E137</f>
        <v>1594278</v>
      </c>
      <c r="F130" s="673">
        <f>E130/D130</f>
        <v>0.52271409836065574</v>
      </c>
    </row>
    <row r="131" spans="1:6" ht="16.899999999999999" customHeight="1">
      <c r="A131" s="457" t="s">
        <v>63</v>
      </c>
      <c r="B131" s="109">
        <v>381</v>
      </c>
      <c r="C131" s="12" t="s">
        <v>258</v>
      </c>
      <c r="D131" s="61">
        <v>650000</v>
      </c>
      <c r="E131" s="61">
        <v>333600</v>
      </c>
      <c r="F131" s="664">
        <f>E131/D131</f>
        <v>0.51323076923076927</v>
      </c>
    </row>
    <row r="132" spans="1:6" ht="16.899999999999999" customHeight="1">
      <c r="A132" s="457"/>
      <c r="B132" s="109">
        <v>3811</v>
      </c>
      <c r="C132" s="12" t="s">
        <v>729</v>
      </c>
      <c r="D132" s="61"/>
      <c r="E132" s="61">
        <v>333600</v>
      </c>
      <c r="F132" s="664"/>
    </row>
    <row r="133" spans="1:6" ht="16.899999999999999" customHeight="1">
      <c r="A133" s="457"/>
      <c r="B133" s="109"/>
      <c r="C133" s="12"/>
      <c r="D133" s="61"/>
      <c r="E133" s="61"/>
      <c r="F133" s="664"/>
    </row>
    <row r="134" spans="1:6" ht="16.149999999999999" customHeight="1">
      <c r="A134" s="457" t="s">
        <v>67</v>
      </c>
      <c r="B134" s="109">
        <v>382</v>
      </c>
      <c r="C134" s="12" t="s">
        <v>42</v>
      </c>
      <c r="D134" s="61">
        <v>60000</v>
      </c>
      <c r="E134" s="61">
        <v>53928</v>
      </c>
      <c r="F134" s="664">
        <f>E134/D134</f>
        <v>0.89880000000000004</v>
      </c>
    </row>
    <row r="135" spans="1:6" ht="31.5" customHeight="1">
      <c r="A135" s="457"/>
      <c r="B135" s="109">
        <v>3821</v>
      </c>
      <c r="C135" s="12" t="s">
        <v>730</v>
      </c>
      <c r="D135" s="61"/>
      <c r="E135" s="61">
        <v>53928</v>
      </c>
      <c r="F135" s="664"/>
    </row>
    <row r="136" spans="1:6" ht="14.25" customHeight="1">
      <c r="A136" s="457"/>
      <c r="B136" s="109"/>
      <c r="C136" s="12"/>
      <c r="D136" s="61"/>
      <c r="E136" s="61"/>
      <c r="F136" s="664"/>
    </row>
    <row r="137" spans="1:6" ht="26.25">
      <c r="A137" s="457" t="s">
        <v>68</v>
      </c>
      <c r="B137" s="109">
        <v>381</v>
      </c>
      <c r="C137" s="11" t="s">
        <v>69</v>
      </c>
      <c r="D137" s="76">
        <v>2340000</v>
      </c>
      <c r="E137" s="76">
        <v>1206750</v>
      </c>
      <c r="F137" s="678">
        <f>E137/D137</f>
        <v>0.51570512820512826</v>
      </c>
    </row>
    <row r="138" spans="1:6">
      <c r="A138" s="457"/>
      <c r="B138" s="109">
        <v>3811</v>
      </c>
      <c r="C138" s="11" t="s">
        <v>728</v>
      </c>
      <c r="D138" s="76"/>
      <c r="E138" s="76">
        <v>1206750</v>
      </c>
      <c r="F138" s="678"/>
    </row>
    <row r="139" spans="1:6">
      <c r="A139" s="457"/>
      <c r="B139" s="109"/>
      <c r="C139" s="11"/>
      <c r="D139" s="76"/>
      <c r="E139" s="76"/>
      <c r="F139" s="678"/>
    </row>
    <row r="140" spans="1:6" ht="56.45" customHeight="1">
      <c r="A140" s="392" t="s">
        <v>25</v>
      </c>
      <c r="B140" s="393" t="s">
        <v>368</v>
      </c>
      <c r="C140" s="231" t="s">
        <v>369</v>
      </c>
      <c r="D140" s="302">
        <v>900000</v>
      </c>
      <c r="E140" s="302">
        <f>E143</f>
        <v>317000</v>
      </c>
      <c r="F140" s="708">
        <f>E140/D140</f>
        <v>0.35222222222222221</v>
      </c>
    </row>
    <row r="141" spans="1:6" ht="28.5" customHeight="1">
      <c r="A141" s="564" t="s">
        <v>555</v>
      </c>
      <c r="B141" s="568" t="s">
        <v>589</v>
      </c>
      <c r="C141" s="566" t="s">
        <v>558</v>
      </c>
      <c r="D141" s="567"/>
      <c r="E141" s="567"/>
      <c r="F141" s="764"/>
    </row>
    <row r="142" spans="1:6">
      <c r="A142" s="457"/>
      <c r="B142" s="109"/>
      <c r="C142" s="11"/>
      <c r="D142" s="76"/>
      <c r="E142" s="76"/>
      <c r="F142" s="678"/>
    </row>
    <row r="143" spans="1:6" ht="28.15" customHeight="1">
      <c r="A143" s="458"/>
      <c r="B143" s="110">
        <v>37</v>
      </c>
      <c r="C143" s="111" t="s">
        <v>102</v>
      </c>
      <c r="D143" s="74">
        <v>900000</v>
      </c>
      <c r="E143" s="74">
        <v>317000</v>
      </c>
      <c r="F143" s="717">
        <f>E143/D143</f>
        <v>0.35222222222222221</v>
      </c>
    </row>
    <row r="144" spans="1:6" ht="23.25" customHeight="1">
      <c r="A144" s="457" t="s">
        <v>70</v>
      </c>
      <c r="B144" s="109">
        <v>372</v>
      </c>
      <c r="C144" s="11" t="s">
        <v>370</v>
      </c>
      <c r="D144" s="76">
        <v>900000</v>
      </c>
      <c r="E144" s="76">
        <v>317000</v>
      </c>
      <c r="F144" s="678">
        <f>E144/D144</f>
        <v>0.35222222222222221</v>
      </c>
    </row>
    <row r="145" spans="1:6" ht="23.25" customHeight="1">
      <c r="A145" s="457"/>
      <c r="B145" s="109">
        <v>3721</v>
      </c>
      <c r="C145" s="11" t="s">
        <v>731</v>
      </c>
      <c r="D145" s="76"/>
      <c r="E145" s="76">
        <v>317000</v>
      </c>
      <c r="F145" s="678"/>
    </row>
    <row r="146" spans="1:6">
      <c r="A146" s="457"/>
      <c r="B146" s="109"/>
      <c r="C146" s="11"/>
      <c r="D146" s="76"/>
      <c r="E146" s="76"/>
      <c r="F146" s="678"/>
    </row>
    <row r="147" spans="1:6" ht="28.15" customHeight="1">
      <c r="A147" s="229" t="s">
        <v>43</v>
      </c>
      <c r="B147" s="230" t="s">
        <v>466</v>
      </c>
      <c r="C147" s="231" t="s">
        <v>359</v>
      </c>
      <c r="D147" s="302">
        <f>D154</f>
        <v>3500000</v>
      </c>
      <c r="E147" s="302">
        <f>E150+E154</f>
        <v>2274005.5</v>
      </c>
      <c r="F147" s="708">
        <f>E147/D147</f>
        <v>0.64971585714285718</v>
      </c>
    </row>
    <row r="148" spans="1:6" ht="30.75" customHeight="1">
      <c r="A148" s="564" t="s">
        <v>555</v>
      </c>
      <c r="B148" s="568" t="s">
        <v>589</v>
      </c>
      <c r="C148" s="566" t="s">
        <v>558</v>
      </c>
      <c r="D148" s="567"/>
      <c r="E148" s="567"/>
      <c r="F148" s="764"/>
    </row>
    <row r="149" spans="1:6" s="633" customFormat="1" ht="17.25" customHeight="1">
      <c r="A149" s="628"/>
      <c r="B149" s="645"/>
      <c r="C149" s="630"/>
      <c r="D149" s="631"/>
      <c r="E149" s="631"/>
      <c r="F149" s="765"/>
    </row>
    <row r="150" spans="1:6" s="633" customFormat="1" ht="17.25" customHeight="1">
      <c r="A150" s="636"/>
      <c r="B150" s="646" t="s">
        <v>208</v>
      </c>
      <c r="C150" s="634" t="s">
        <v>66</v>
      </c>
      <c r="D150" s="637">
        <v>0</v>
      </c>
      <c r="E150" s="637">
        <v>2274005.5</v>
      </c>
      <c r="F150" s="766">
        <v>0</v>
      </c>
    </row>
    <row r="151" spans="1:6" s="633" customFormat="1" ht="15" customHeight="1">
      <c r="A151" s="640"/>
      <c r="B151" s="647" t="s">
        <v>747</v>
      </c>
      <c r="C151" s="642" t="s">
        <v>42</v>
      </c>
      <c r="D151" s="643">
        <v>0</v>
      </c>
      <c r="E151" s="643">
        <v>2274005.5</v>
      </c>
      <c r="F151" s="767">
        <v>0</v>
      </c>
    </row>
    <row r="152" spans="1:6" s="633" customFormat="1" ht="26.25" customHeight="1">
      <c r="A152" s="640"/>
      <c r="B152" s="647" t="s">
        <v>748</v>
      </c>
      <c r="C152" s="642" t="s">
        <v>730</v>
      </c>
      <c r="D152" s="643"/>
      <c r="E152" s="643">
        <v>2274005.5</v>
      </c>
      <c r="F152" s="767"/>
    </row>
    <row r="153" spans="1:6">
      <c r="A153" s="457"/>
      <c r="B153" s="109"/>
      <c r="C153" s="11"/>
      <c r="D153" s="76"/>
      <c r="E153" s="76"/>
      <c r="F153" s="678"/>
    </row>
    <row r="154" spans="1:6" ht="25.9" customHeight="1">
      <c r="A154" s="458"/>
      <c r="B154" s="110">
        <v>41</v>
      </c>
      <c r="C154" s="111" t="s">
        <v>365</v>
      </c>
      <c r="D154" s="74">
        <f>D155</f>
        <v>3500000</v>
      </c>
      <c r="E154" s="74">
        <v>0</v>
      </c>
      <c r="F154" s="717">
        <v>0</v>
      </c>
    </row>
    <row r="155" spans="1:6">
      <c r="A155" s="457" t="s">
        <v>239</v>
      </c>
      <c r="B155" s="109">
        <v>412</v>
      </c>
      <c r="C155" s="11" t="s">
        <v>366</v>
      </c>
      <c r="D155" s="76">
        <v>3500000</v>
      </c>
      <c r="E155" s="76">
        <v>0</v>
      </c>
      <c r="F155" s="678">
        <v>0</v>
      </c>
    </row>
    <row r="156" spans="1:6">
      <c r="A156" s="457"/>
      <c r="B156" s="109"/>
      <c r="C156" s="11"/>
      <c r="D156" s="76"/>
      <c r="E156" s="76"/>
      <c r="F156" s="678"/>
    </row>
    <row r="157" spans="1:6">
      <c r="A157" s="229" t="s">
        <v>43</v>
      </c>
      <c r="B157" s="230" t="s">
        <v>467</v>
      </c>
      <c r="C157" s="231" t="s">
        <v>389</v>
      </c>
      <c r="D157" s="302">
        <f>D160+D170+D184</f>
        <v>1184000</v>
      </c>
      <c r="E157" s="302">
        <f>E160+E170+E184</f>
        <v>481888.37</v>
      </c>
      <c r="F157" s="708">
        <f>E157/D157</f>
        <v>0.40700031250000002</v>
      </c>
    </row>
    <row r="158" spans="1:6" ht="26.25">
      <c r="A158" s="564" t="s">
        <v>555</v>
      </c>
      <c r="B158" s="568" t="s">
        <v>589</v>
      </c>
      <c r="C158" s="566" t="s">
        <v>558</v>
      </c>
      <c r="D158" s="567"/>
      <c r="E158" s="567"/>
      <c r="F158" s="764"/>
    </row>
    <row r="159" spans="1:6">
      <c r="A159" s="594"/>
      <c r="B159" s="570"/>
      <c r="C159" s="571"/>
      <c r="D159" s="574"/>
      <c r="E159" s="574"/>
      <c r="F159" s="768"/>
    </row>
    <row r="160" spans="1:6">
      <c r="A160" s="595"/>
      <c r="B160" s="310">
        <v>31</v>
      </c>
      <c r="C160" s="354" t="s">
        <v>26</v>
      </c>
      <c r="D160" s="346">
        <f>D161+D164+D167</f>
        <v>224000</v>
      </c>
      <c r="E160" s="346">
        <f>E161+E164+E167</f>
        <v>87287.91</v>
      </c>
      <c r="F160" s="716">
        <f>E160/D160</f>
        <v>0.38967816964285718</v>
      </c>
    </row>
    <row r="161" spans="1:6">
      <c r="A161" s="596" t="s">
        <v>240</v>
      </c>
      <c r="B161" s="389">
        <v>311</v>
      </c>
      <c r="C161" s="358" t="s">
        <v>27</v>
      </c>
      <c r="D161" s="370">
        <v>184000</v>
      </c>
      <c r="E161" s="370">
        <v>72350.13</v>
      </c>
      <c r="F161" s="701">
        <f>E161/D161</f>
        <v>0.39320722826086957</v>
      </c>
    </row>
    <row r="162" spans="1:6">
      <c r="A162" s="596"/>
      <c r="B162" s="389">
        <v>3111</v>
      </c>
      <c r="C162" s="358" t="s">
        <v>738</v>
      </c>
      <c r="D162" s="370"/>
      <c r="E162" s="370">
        <v>72350.13</v>
      </c>
      <c r="F162" s="701"/>
    </row>
    <row r="163" spans="1:6">
      <c r="A163" s="596"/>
      <c r="B163" s="389"/>
      <c r="C163" s="358"/>
      <c r="D163" s="370"/>
      <c r="E163" s="370"/>
      <c r="F163" s="701"/>
    </row>
    <row r="164" spans="1:6" ht="15.6" customHeight="1">
      <c r="A164" s="596" t="s">
        <v>75</v>
      </c>
      <c r="B164" s="109">
        <v>312</v>
      </c>
      <c r="C164" s="11" t="s">
        <v>28</v>
      </c>
      <c r="D164" s="370">
        <v>10000</v>
      </c>
      <c r="E164" s="370">
        <v>3000</v>
      </c>
      <c r="F164" s="701">
        <f>E164/D164</f>
        <v>0.3</v>
      </c>
    </row>
    <row r="165" spans="1:6" ht="15.6" customHeight="1">
      <c r="A165" s="596"/>
      <c r="B165" s="109">
        <v>3121</v>
      </c>
      <c r="C165" s="11" t="s">
        <v>28</v>
      </c>
      <c r="D165" s="370"/>
      <c r="E165" s="370">
        <v>3000</v>
      </c>
      <c r="F165" s="701"/>
    </row>
    <row r="166" spans="1:6" ht="15.6" customHeight="1">
      <c r="A166" s="596"/>
      <c r="B166" s="109"/>
      <c r="C166" s="11"/>
      <c r="D166" s="370"/>
      <c r="E166" s="370"/>
      <c r="F166" s="701"/>
    </row>
    <row r="167" spans="1:6">
      <c r="A167" s="596" t="s">
        <v>77</v>
      </c>
      <c r="B167" s="389">
        <v>313</v>
      </c>
      <c r="C167" s="358" t="s">
        <v>60</v>
      </c>
      <c r="D167" s="370">
        <v>30000</v>
      </c>
      <c r="E167" s="370">
        <v>11937.78</v>
      </c>
      <c r="F167" s="701">
        <f>E167/D167</f>
        <v>0.397926</v>
      </c>
    </row>
    <row r="168" spans="1:6">
      <c r="A168" s="596"/>
      <c r="B168" s="389">
        <v>3132</v>
      </c>
      <c r="C168" s="358" t="s">
        <v>742</v>
      </c>
      <c r="D168" s="370"/>
      <c r="E168" s="370">
        <v>11937.78</v>
      </c>
      <c r="F168" s="701"/>
    </row>
    <row r="169" spans="1:6">
      <c r="A169" s="458"/>
      <c r="B169" s="110"/>
      <c r="C169" s="111"/>
      <c r="D169" s="74"/>
      <c r="E169" s="74"/>
      <c r="F169" s="717"/>
    </row>
    <row r="170" spans="1:6">
      <c r="A170" s="458"/>
      <c r="B170" s="110">
        <v>32</v>
      </c>
      <c r="C170" s="111" t="s">
        <v>30</v>
      </c>
      <c r="D170" s="74">
        <v>840000</v>
      </c>
      <c r="E170" s="74">
        <f>E171+E175+E181</f>
        <v>291855.46000000002</v>
      </c>
      <c r="F170" s="717">
        <f>E170/D170</f>
        <v>0.34744697619047621</v>
      </c>
    </row>
    <row r="171" spans="1:6">
      <c r="A171" s="457"/>
      <c r="B171" s="109">
        <v>321</v>
      </c>
      <c r="C171" s="11" t="s">
        <v>31</v>
      </c>
      <c r="D171" s="76">
        <v>0</v>
      </c>
      <c r="E171" s="76">
        <f>E172+E173</f>
        <v>10632</v>
      </c>
      <c r="F171" s="678">
        <v>0</v>
      </c>
    </row>
    <row r="172" spans="1:6" ht="26.25">
      <c r="A172" s="457"/>
      <c r="B172" s="109">
        <v>3212</v>
      </c>
      <c r="C172" s="11" t="s">
        <v>740</v>
      </c>
      <c r="D172" s="76"/>
      <c r="E172" s="76">
        <v>3960</v>
      </c>
      <c r="F172" s="678"/>
    </row>
    <row r="173" spans="1:6" s="547" customFormat="1">
      <c r="A173" s="457"/>
      <c r="B173" s="109">
        <v>3214</v>
      </c>
      <c r="C173" s="11" t="s">
        <v>708</v>
      </c>
      <c r="D173" s="76"/>
      <c r="E173" s="76">
        <v>6672</v>
      </c>
      <c r="F173" s="678"/>
    </row>
    <row r="174" spans="1:6" s="547" customFormat="1">
      <c r="A174" s="457"/>
      <c r="B174" s="109"/>
      <c r="C174" s="11"/>
      <c r="D174" s="76"/>
      <c r="E174" s="76"/>
      <c r="F174" s="678"/>
    </row>
    <row r="175" spans="1:6">
      <c r="A175" s="457" t="s">
        <v>265</v>
      </c>
      <c r="B175" s="109">
        <v>323</v>
      </c>
      <c r="C175" s="11" t="s">
        <v>33</v>
      </c>
      <c r="D175" s="76">
        <v>840000</v>
      </c>
      <c r="E175" s="76">
        <f>E176+E177+E178+E179</f>
        <v>277228.40000000002</v>
      </c>
      <c r="F175" s="678">
        <f>E175/D175</f>
        <v>0.33003380952380956</v>
      </c>
    </row>
    <row r="176" spans="1:6">
      <c r="A176" s="457"/>
      <c r="B176" s="109">
        <v>3233</v>
      </c>
      <c r="C176" s="11" t="s">
        <v>715</v>
      </c>
      <c r="D176" s="76"/>
      <c r="E176" s="76">
        <v>43456</v>
      </c>
      <c r="F176" s="678"/>
    </row>
    <row r="177" spans="1:6">
      <c r="A177" s="457"/>
      <c r="B177" s="109">
        <v>3235</v>
      </c>
      <c r="C177" s="11" t="s">
        <v>717</v>
      </c>
      <c r="D177" s="76"/>
      <c r="E177" s="76">
        <v>37500</v>
      </c>
      <c r="F177" s="678"/>
    </row>
    <row r="178" spans="1:6">
      <c r="A178" s="457"/>
      <c r="B178" s="109">
        <v>3237</v>
      </c>
      <c r="C178" s="11" t="s">
        <v>719</v>
      </c>
      <c r="D178" s="76"/>
      <c r="E178" s="76">
        <v>11900</v>
      </c>
      <c r="F178" s="678"/>
    </row>
    <row r="179" spans="1:6">
      <c r="A179" s="457"/>
      <c r="B179" s="109">
        <v>3239</v>
      </c>
      <c r="C179" s="11" t="s">
        <v>721</v>
      </c>
      <c r="D179" s="76"/>
      <c r="E179" s="76">
        <v>184372.4</v>
      </c>
      <c r="F179" s="678"/>
    </row>
    <row r="180" spans="1:6">
      <c r="A180" s="457"/>
      <c r="B180" s="109"/>
      <c r="C180" s="11"/>
      <c r="D180" s="76"/>
      <c r="E180" s="76"/>
      <c r="F180" s="678"/>
    </row>
    <row r="181" spans="1:6">
      <c r="A181" s="457"/>
      <c r="B181" s="109">
        <v>329</v>
      </c>
      <c r="C181" s="11" t="s">
        <v>34</v>
      </c>
      <c r="D181" s="76">
        <v>0</v>
      </c>
      <c r="E181" s="76">
        <v>3995.06</v>
      </c>
      <c r="F181" s="678">
        <v>0</v>
      </c>
    </row>
    <row r="182" spans="1:6">
      <c r="A182" s="457"/>
      <c r="B182" s="109">
        <v>3292</v>
      </c>
      <c r="C182" s="11" t="s">
        <v>759</v>
      </c>
      <c r="D182" s="76"/>
      <c r="E182" s="76">
        <v>3995.06</v>
      </c>
      <c r="F182" s="678"/>
    </row>
    <row r="183" spans="1:6">
      <c r="A183" s="457"/>
      <c r="B183" s="109"/>
      <c r="C183" s="11"/>
      <c r="D183" s="76"/>
      <c r="E183" s="76"/>
      <c r="F183" s="678"/>
    </row>
    <row r="184" spans="1:6" ht="27" customHeight="1">
      <c r="A184" s="458"/>
      <c r="B184" s="110">
        <v>42</v>
      </c>
      <c r="C184" s="111" t="s">
        <v>79</v>
      </c>
      <c r="D184" s="64">
        <v>120000</v>
      </c>
      <c r="E184" s="64">
        <v>102745</v>
      </c>
      <c r="F184" s="665">
        <f>E184/D184</f>
        <v>0.85620833333333335</v>
      </c>
    </row>
    <row r="185" spans="1:6">
      <c r="A185" s="457" t="s">
        <v>266</v>
      </c>
      <c r="B185" s="109">
        <v>423</v>
      </c>
      <c r="C185" s="11" t="s">
        <v>367</v>
      </c>
      <c r="D185" s="61">
        <v>120000</v>
      </c>
      <c r="E185" s="61">
        <v>102745</v>
      </c>
      <c r="F185" s="664">
        <v>0.85619999999999996</v>
      </c>
    </row>
    <row r="186" spans="1:6">
      <c r="A186" s="457"/>
      <c r="B186" s="109">
        <v>4231</v>
      </c>
      <c r="C186" s="11" t="s">
        <v>831</v>
      </c>
      <c r="D186" s="61"/>
      <c r="E186" s="61">
        <v>102745</v>
      </c>
      <c r="F186" s="664"/>
    </row>
    <row r="187" spans="1:6">
      <c r="A187" s="457"/>
      <c r="B187" s="109"/>
      <c r="C187" s="11"/>
      <c r="D187" s="76"/>
      <c r="E187" s="76"/>
      <c r="F187" s="678"/>
    </row>
    <row r="188" spans="1:6" ht="23.25" customHeight="1">
      <c r="A188" s="229" t="s">
        <v>43</v>
      </c>
      <c r="B188" s="230" t="s">
        <v>468</v>
      </c>
      <c r="C188" s="231" t="s">
        <v>390</v>
      </c>
      <c r="D188" s="302">
        <f>D191+D210</f>
        <v>1393000</v>
      </c>
      <c r="E188" s="302">
        <f>E191+E200+E210</f>
        <v>196326.16</v>
      </c>
      <c r="F188" s="708">
        <f>E188/D188</f>
        <v>0.14093765972720748</v>
      </c>
    </row>
    <row r="189" spans="1:6" ht="26.25">
      <c r="A189" s="564" t="s">
        <v>555</v>
      </c>
      <c r="B189" s="568" t="s">
        <v>589</v>
      </c>
      <c r="C189" s="566" t="s">
        <v>558</v>
      </c>
      <c r="D189" s="567"/>
      <c r="E189" s="567"/>
      <c r="F189" s="764"/>
    </row>
    <row r="190" spans="1:6">
      <c r="A190" s="573"/>
      <c r="B190" s="570"/>
      <c r="C190" s="571"/>
      <c r="D190" s="574"/>
      <c r="E190" s="574"/>
      <c r="F190" s="768"/>
    </row>
    <row r="191" spans="1:6">
      <c r="A191" s="458"/>
      <c r="B191" s="110">
        <v>31</v>
      </c>
      <c r="C191" s="111" t="s">
        <v>26</v>
      </c>
      <c r="D191" s="74">
        <f>D192+D195+D197</f>
        <v>993000</v>
      </c>
      <c r="E191" s="74">
        <f>E192+E195+E197</f>
        <v>135539.76</v>
      </c>
      <c r="F191" s="717">
        <f>E191/D191</f>
        <v>0.13649522658610272</v>
      </c>
    </row>
    <row r="192" spans="1:6" ht="15" customHeight="1">
      <c r="A192" s="457" t="s">
        <v>82</v>
      </c>
      <c r="B192" s="109">
        <v>311</v>
      </c>
      <c r="C192" s="11" t="s">
        <v>27</v>
      </c>
      <c r="D192" s="76">
        <v>810000</v>
      </c>
      <c r="E192" s="76">
        <v>116343.14</v>
      </c>
      <c r="F192" s="678">
        <f>E192/D192</f>
        <v>0.14363350617283951</v>
      </c>
    </row>
    <row r="193" spans="1:6" ht="15" customHeight="1">
      <c r="A193" s="457"/>
      <c r="B193" s="109">
        <v>3111</v>
      </c>
      <c r="C193" s="11" t="s">
        <v>738</v>
      </c>
      <c r="D193" s="76"/>
      <c r="E193" s="76">
        <v>116343.14</v>
      </c>
      <c r="F193" s="678"/>
    </row>
    <row r="194" spans="1:6" ht="15" customHeight="1">
      <c r="A194" s="457"/>
      <c r="B194" s="109"/>
      <c r="C194" s="11"/>
      <c r="D194" s="76"/>
      <c r="E194" s="76"/>
      <c r="F194" s="678"/>
    </row>
    <row r="195" spans="1:6" ht="14.45" customHeight="1">
      <c r="A195" s="457" t="s">
        <v>84</v>
      </c>
      <c r="B195" s="109">
        <v>312</v>
      </c>
      <c r="C195" s="11" t="s">
        <v>28</v>
      </c>
      <c r="D195" s="76">
        <v>50000</v>
      </c>
      <c r="E195" s="76">
        <v>0</v>
      </c>
      <c r="F195" s="678">
        <f>0</f>
        <v>0</v>
      </c>
    </row>
    <row r="196" spans="1:6" ht="14.45" customHeight="1">
      <c r="A196" s="457"/>
      <c r="B196" s="109"/>
      <c r="C196" s="11"/>
      <c r="D196" s="76"/>
      <c r="E196" s="76"/>
      <c r="F196" s="678"/>
    </row>
    <row r="197" spans="1:6">
      <c r="A197" s="457" t="s">
        <v>85</v>
      </c>
      <c r="B197" s="109">
        <v>313</v>
      </c>
      <c r="C197" s="11" t="s">
        <v>60</v>
      </c>
      <c r="D197" s="76">
        <v>133000</v>
      </c>
      <c r="E197" s="76">
        <v>19196.62</v>
      </c>
      <c r="F197" s="678">
        <f>E197/D197</f>
        <v>0.14433548872180452</v>
      </c>
    </row>
    <row r="198" spans="1:6">
      <c r="A198" s="457"/>
      <c r="B198" s="109">
        <v>3132</v>
      </c>
      <c r="C198" s="11" t="s">
        <v>742</v>
      </c>
      <c r="D198" s="76"/>
      <c r="E198" s="76">
        <v>19196.62</v>
      </c>
      <c r="F198" s="678"/>
    </row>
    <row r="199" spans="1:6">
      <c r="A199" s="457"/>
      <c r="B199" s="109"/>
      <c r="C199" s="11"/>
      <c r="D199" s="76"/>
      <c r="E199" s="76"/>
      <c r="F199" s="678"/>
    </row>
    <row r="200" spans="1:6">
      <c r="A200" s="458"/>
      <c r="B200" s="110">
        <v>32</v>
      </c>
      <c r="C200" s="111" t="s">
        <v>30</v>
      </c>
      <c r="D200" s="74">
        <f>D201+D205</f>
        <v>0</v>
      </c>
      <c r="E200" s="74">
        <f>E201+E205</f>
        <v>42648.9</v>
      </c>
      <c r="F200" s="717">
        <v>0</v>
      </c>
    </row>
    <row r="201" spans="1:6">
      <c r="A201" s="457"/>
      <c r="B201" s="109">
        <v>321</v>
      </c>
      <c r="C201" s="11" t="s">
        <v>31</v>
      </c>
      <c r="D201" s="76">
        <f>D202+D203</f>
        <v>0</v>
      </c>
      <c r="E201" s="76">
        <f>E202+E203</f>
        <v>21582</v>
      </c>
      <c r="F201" s="678">
        <v>0</v>
      </c>
    </row>
    <row r="202" spans="1:6" ht="26.25">
      <c r="A202" s="457"/>
      <c r="B202" s="109">
        <v>3212</v>
      </c>
      <c r="C202" s="11" t="s">
        <v>740</v>
      </c>
      <c r="D202" s="76"/>
      <c r="E202" s="76">
        <v>12832</v>
      </c>
      <c r="F202" s="678"/>
    </row>
    <row r="203" spans="1:6">
      <c r="A203" s="457"/>
      <c r="B203" s="109">
        <v>3213</v>
      </c>
      <c r="C203" s="11" t="s">
        <v>821</v>
      </c>
      <c r="D203" s="76"/>
      <c r="E203" s="76">
        <v>8750</v>
      </c>
      <c r="F203" s="678"/>
    </row>
    <row r="204" spans="1:6">
      <c r="A204" s="457"/>
      <c r="B204" s="109"/>
      <c r="C204" s="11"/>
      <c r="D204" s="76"/>
      <c r="E204" s="76"/>
      <c r="F204" s="678"/>
    </row>
    <row r="205" spans="1:6">
      <c r="A205" s="457"/>
      <c r="B205" s="109">
        <v>323</v>
      </c>
      <c r="C205" s="11" t="s">
        <v>33</v>
      </c>
      <c r="D205" s="76"/>
      <c r="E205" s="76">
        <f>E206+E207+E208</f>
        <v>21066.9</v>
      </c>
      <c r="F205" s="678"/>
    </row>
    <row r="206" spans="1:6">
      <c r="A206" s="457"/>
      <c r="B206" s="109">
        <v>3233</v>
      </c>
      <c r="C206" s="11" t="s">
        <v>715</v>
      </c>
      <c r="D206" s="76"/>
      <c r="E206" s="76">
        <v>8850</v>
      </c>
      <c r="F206" s="678"/>
    </row>
    <row r="207" spans="1:6">
      <c r="A207" s="457"/>
      <c r="B207" s="109">
        <v>3235</v>
      </c>
      <c r="C207" s="11" t="s">
        <v>717</v>
      </c>
      <c r="D207" s="76"/>
      <c r="E207" s="76">
        <v>8000</v>
      </c>
      <c r="F207" s="678"/>
    </row>
    <row r="208" spans="1:6">
      <c r="A208" s="457"/>
      <c r="B208" s="109">
        <v>3236</v>
      </c>
      <c r="C208" s="11" t="s">
        <v>718</v>
      </c>
      <c r="D208" s="76"/>
      <c r="E208" s="76">
        <v>4216.8999999999996</v>
      </c>
      <c r="F208" s="678"/>
    </row>
    <row r="209" spans="1:8">
      <c r="A209" s="457"/>
      <c r="B209" s="109"/>
      <c r="C209" s="11"/>
      <c r="D209" s="76"/>
      <c r="E209" s="76"/>
      <c r="F209" s="678"/>
    </row>
    <row r="210" spans="1:8" ht="27.6" customHeight="1">
      <c r="A210" s="458"/>
      <c r="B210" s="110">
        <v>42</v>
      </c>
      <c r="C210" s="111" t="s">
        <v>79</v>
      </c>
      <c r="D210" s="74">
        <v>400000</v>
      </c>
      <c r="E210" s="74">
        <v>18137.5</v>
      </c>
      <c r="F210" s="717">
        <f>E210/D210</f>
        <v>4.5343750000000002E-2</v>
      </c>
    </row>
    <row r="211" spans="1:8">
      <c r="A211" s="457" t="s">
        <v>86</v>
      </c>
      <c r="B211" s="109">
        <v>422</v>
      </c>
      <c r="C211" s="11" t="s">
        <v>46</v>
      </c>
      <c r="D211" s="76">
        <v>400000</v>
      </c>
      <c r="E211" s="76">
        <v>18137.5</v>
      </c>
      <c r="F211" s="678">
        <v>4.53E-2</v>
      </c>
    </row>
    <row r="212" spans="1:8">
      <c r="A212" s="457"/>
      <c r="B212" s="109">
        <v>4221</v>
      </c>
      <c r="C212" s="11" t="s">
        <v>237</v>
      </c>
      <c r="D212" s="76"/>
      <c r="E212" s="76">
        <v>18137.5</v>
      </c>
      <c r="F212" s="678"/>
    </row>
    <row r="213" spans="1:8">
      <c r="A213" s="457"/>
      <c r="B213" s="109"/>
      <c r="C213" s="11"/>
      <c r="D213" s="76"/>
      <c r="E213" s="76"/>
      <c r="F213" s="678"/>
    </row>
    <row r="214" spans="1:8" ht="31.15" customHeight="1">
      <c r="A214" s="471" t="s">
        <v>23</v>
      </c>
      <c r="B214" s="493">
        <v>1003</v>
      </c>
      <c r="C214" s="473" t="s">
        <v>72</v>
      </c>
      <c r="D214" s="474">
        <f>D216+D254+D264+D274+D281+D290+D297+D303</f>
        <v>3685000</v>
      </c>
      <c r="E214" s="474">
        <f>E216+E254+E264+E274+E281+E290+E297+E303</f>
        <v>1433762.82</v>
      </c>
      <c r="F214" s="761">
        <f>E214/D214</f>
        <v>0.3890808195386703</v>
      </c>
    </row>
    <row r="215" spans="1:8" s="116" customFormat="1" ht="15.75">
      <c r="A215" s="499"/>
      <c r="B215" s="500"/>
      <c r="C215" s="501"/>
      <c r="D215" s="502"/>
      <c r="E215" s="502"/>
      <c r="F215" s="769"/>
    </row>
    <row r="216" spans="1:8" ht="27.6" customHeight="1">
      <c r="A216" s="229" t="s">
        <v>25</v>
      </c>
      <c r="B216" s="270" t="s">
        <v>73</v>
      </c>
      <c r="C216" s="271" t="s">
        <v>74</v>
      </c>
      <c r="D216" s="299">
        <f>D219+D228+D245+D249</f>
        <v>545000</v>
      </c>
      <c r="E216" s="272">
        <f>E219+E228+E245+E249</f>
        <v>233195.33000000002</v>
      </c>
      <c r="F216" s="688">
        <f>E216/D216</f>
        <v>0.42788133944954132</v>
      </c>
    </row>
    <row r="217" spans="1:8" ht="26.25">
      <c r="A217" s="568" t="s">
        <v>555</v>
      </c>
      <c r="B217" s="568" t="s">
        <v>590</v>
      </c>
      <c r="C217" s="566" t="s">
        <v>560</v>
      </c>
      <c r="D217" s="560"/>
      <c r="E217" s="560"/>
      <c r="F217" s="727"/>
    </row>
    <row r="218" spans="1:8">
      <c r="A218" s="569"/>
      <c r="B218" s="570"/>
      <c r="C218" s="571"/>
      <c r="D218" s="572"/>
      <c r="E218" s="572"/>
      <c r="F218" s="770"/>
    </row>
    <row r="219" spans="1:8" ht="18" customHeight="1">
      <c r="A219" s="146"/>
      <c r="B219" s="18">
        <v>31</v>
      </c>
      <c r="C219" s="6" t="s">
        <v>26</v>
      </c>
      <c r="D219" s="9">
        <f>D220+D223+D225</f>
        <v>369000</v>
      </c>
      <c r="E219" s="9">
        <f>E220+E223+E225</f>
        <v>144567.18</v>
      </c>
      <c r="F219" s="673">
        <f>E219/D219</f>
        <v>0.39178097560975605</v>
      </c>
      <c r="H219" s="128"/>
    </row>
    <row r="220" spans="1:8">
      <c r="A220" s="457" t="s">
        <v>206</v>
      </c>
      <c r="B220" s="109">
        <v>311</v>
      </c>
      <c r="C220" s="11" t="s">
        <v>27</v>
      </c>
      <c r="D220" s="61">
        <v>300000</v>
      </c>
      <c r="E220" s="61">
        <v>124092</v>
      </c>
      <c r="F220" s="664">
        <f>E220/D220</f>
        <v>0.41364000000000001</v>
      </c>
    </row>
    <row r="221" spans="1:8">
      <c r="A221" s="457"/>
      <c r="B221" s="109">
        <v>3111</v>
      </c>
      <c r="C221" s="11" t="s">
        <v>738</v>
      </c>
      <c r="D221" s="61"/>
      <c r="E221" s="61">
        <v>124092</v>
      </c>
      <c r="F221" s="664"/>
      <c r="H221" s="128"/>
    </row>
    <row r="222" spans="1:8">
      <c r="A222" s="457"/>
      <c r="B222" s="109"/>
      <c r="C222" s="11"/>
      <c r="D222" s="61"/>
      <c r="E222" s="61"/>
      <c r="F222" s="664"/>
    </row>
    <row r="223" spans="1:8" ht="15.6" customHeight="1">
      <c r="A223" s="457" t="s">
        <v>207</v>
      </c>
      <c r="B223" s="109">
        <v>312</v>
      </c>
      <c r="C223" s="11" t="s">
        <v>76</v>
      </c>
      <c r="D223" s="61">
        <v>19000</v>
      </c>
      <c r="E223" s="61">
        <v>0</v>
      </c>
      <c r="F223" s="664">
        <v>0</v>
      </c>
      <c r="H223" s="128"/>
    </row>
    <row r="224" spans="1:8" ht="15.6" customHeight="1">
      <c r="A224" s="457"/>
      <c r="B224" s="109"/>
      <c r="C224" s="11"/>
      <c r="D224" s="61"/>
      <c r="E224" s="61"/>
      <c r="F224" s="664"/>
    </row>
    <row r="225" spans="1:6">
      <c r="A225" s="457" t="s">
        <v>89</v>
      </c>
      <c r="B225" s="109">
        <v>313</v>
      </c>
      <c r="C225" s="11" t="s">
        <v>78</v>
      </c>
      <c r="D225" s="61">
        <v>50000</v>
      </c>
      <c r="E225" s="61">
        <v>20475.18</v>
      </c>
      <c r="F225" s="664">
        <f>E225/D225</f>
        <v>0.40950360000000002</v>
      </c>
    </row>
    <row r="226" spans="1:6">
      <c r="A226" s="457"/>
      <c r="B226" s="109">
        <v>3132</v>
      </c>
      <c r="C226" s="11" t="s">
        <v>742</v>
      </c>
      <c r="D226" s="61"/>
      <c r="E226" s="61">
        <v>20475.18</v>
      </c>
      <c r="F226" s="664"/>
    </row>
    <row r="227" spans="1:6">
      <c r="A227" s="146"/>
      <c r="B227" s="109"/>
      <c r="C227" s="11"/>
      <c r="D227" s="61"/>
      <c r="E227" s="61"/>
      <c r="F227" s="664"/>
    </row>
    <row r="228" spans="1:6">
      <c r="A228" s="146"/>
      <c r="B228" s="18">
        <v>32</v>
      </c>
      <c r="C228" s="6" t="s">
        <v>30</v>
      </c>
      <c r="D228" s="9">
        <f>D229+D231+D235+D243</f>
        <v>83000</v>
      </c>
      <c r="E228" s="9">
        <f>E229+E231+E235+E243</f>
        <v>38798.199999999997</v>
      </c>
      <c r="F228" s="673">
        <f>E228/D228</f>
        <v>0.46744819277108429</v>
      </c>
    </row>
    <row r="229" spans="1:6" ht="15.6" customHeight="1">
      <c r="A229" s="146" t="s">
        <v>238</v>
      </c>
      <c r="B229" s="153">
        <v>321</v>
      </c>
      <c r="C229" s="12" t="s">
        <v>31</v>
      </c>
      <c r="D229" s="135">
        <v>3000</v>
      </c>
      <c r="E229" s="135">
        <v>0</v>
      </c>
      <c r="F229" s="677">
        <v>0</v>
      </c>
    </row>
    <row r="230" spans="1:6" ht="15.6" customHeight="1">
      <c r="A230" s="146"/>
      <c r="B230" s="153"/>
      <c r="C230" s="12"/>
      <c r="D230" s="135"/>
      <c r="E230" s="135"/>
      <c r="F230" s="677"/>
    </row>
    <row r="231" spans="1:6" ht="17.45" customHeight="1">
      <c r="A231" s="457" t="s">
        <v>91</v>
      </c>
      <c r="B231" s="109">
        <v>322</v>
      </c>
      <c r="C231" s="11" t="s">
        <v>32</v>
      </c>
      <c r="D231" s="61">
        <v>25000</v>
      </c>
      <c r="E231" s="61">
        <f>E232+E233</f>
        <v>11322.29</v>
      </c>
      <c r="F231" s="664">
        <v>0</v>
      </c>
    </row>
    <row r="232" spans="1:6" ht="27" customHeight="1">
      <c r="A232" s="457"/>
      <c r="B232" s="109">
        <v>3221</v>
      </c>
      <c r="C232" s="11" t="s">
        <v>827</v>
      </c>
      <c r="D232" s="61"/>
      <c r="E232" s="61">
        <v>1889.09</v>
      </c>
      <c r="F232" s="664"/>
    </row>
    <row r="233" spans="1:6" ht="17.45" customHeight="1">
      <c r="A233" s="457"/>
      <c r="B233" s="109">
        <v>3223</v>
      </c>
      <c r="C233" s="11" t="s">
        <v>710</v>
      </c>
      <c r="D233" s="61"/>
      <c r="E233" s="61">
        <v>9433.2000000000007</v>
      </c>
      <c r="F233" s="664"/>
    </row>
    <row r="234" spans="1:6" ht="17.45" customHeight="1">
      <c r="A234" s="457"/>
      <c r="B234" s="109"/>
      <c r="C234" s="11"/>
      <c r="D234" s="61"/>
      <c r="E234" s="61"/>
      <c r="F234" s="664"/>
    </row>
    <row r="235" spans="1:6">
      <c r="A235" s="146" t="s">
        <v>208</v>
      </c>
      <c r="B235" s="109">
        <v>323</v>
      </c>
      <c r="C235" s="11" t="s">
        <v>33</v>
      </c>
      <c r="D235" s="61">
        <v>50000</v>
      </c>
      <c r="E235" s="61">
        <f>E236+E237+E238+E240+E239+E241</f>
        <v>27475.909999999996</v>
      </c>
      <c r="F235" s="664">
        <f>E235/D235</f>
        <v>0.54951819999999996</v>
      </c>
    </row>
    <row r="236" spans="1:6">
      <c r="A236" s="146"/>
      <c r="B236" s="109">
        <v>3231</v>
      </c>
      <c r="C236" s="11" t="s">
        <v>713</v>
      </c>
      <c r="D236" s="61"/>
      <c r="E236" s="61">
        <v>1890.74</v>
      </c>
      <c r="F236" s="664"/>
    </row>
    <row r="237" spans="1:6" ht="26.25">
      <c r="A237" s="146"/>
      <c r="B237" s="109">
        <v>3232</v>
      </c>
      <c r="C237" s="11" t="s">
        <v>733</v>
      </c>
      <c r="D237" s="61"/>
      <c r="E237" s="61">
        <v>24.65</v>
      </c>
      <c r="F237" s="664"/>
    </row>
    <row r="238" spans="1:6">
      <c r="A238" s="146"/>
      <c r="B238" s="109">
        <v>3234</v>
      </c>
      <c r="C238" s="11" t="s">
        <v>716</v>
      </c>
      <c r="D238" s="61"/>
      <c r="E238" s="61">
        <v>1563.26</v>
      </c>
      <c r="F238" s="664"/>
    </row>
    <row r="239" spans="1:6">
      <c r="A239" s="146"/>
      <c r="B239" s="109">
        <v>3235</v>
      </c>
      <c r="C239" s="11" t="s">
        <v>717</v>
      </c>
      <c r="D239" s="61"/>
      <c r="E239" s="61">
        <v>418.64</v>
      </c>
      <c r="F239" s="664"/>
    </row>
    <row r="240" spans="1:6">
      <c r="A240" s="146"/>
      <c r="B240" s="109">
        <v>3237</v>
      </c>
      <c r="C240" s="11" t="s">
        <v>719</v>
      </c>
      <c r="D240" s="61"/>
      <c r="E240" s="61">
        <v>4500</v>
      </c>
      <c r="F240" s="664"/>
    </row>
    <row r="241" spans="1:6">
      <c r="A241" s="146"/>
      <c r="B241" s="109">
        <v>3239</v>
      </c>
      <c r="C241" s="11" t="s">
        <v>721</v>
      </c>
      <c r="D241" s="61"/>
      <c r="E241" s="61">
        <v>19078.62</v>
      </c>
      <c r="F241" s="664"/>
    </row>
    <row r="242" spans="1:6">
      <c r="A242" s="146"/>
      <c r="B242" s="109"/>
      <c r="C242" s="11"/>
      <c r="D242" s="61"/>
      <c r="E242" s="61"/>
      <c r="F242" s="664"/>
    </row>
    <row r="243" spans="1:6" ht="15.75" customHeight="1">
      <c r="A243" s="146" t="s">
        <v>292</v>
      </c>
      <c r="B243" s="109">
        <v>329</v>
      </c>
      <c r="C243" s="11" t="s">
        <v>34</v>
      </c>
      <c r="D243" s="61">
        <v>5000</v>
      </c>
      <c r="E243" s="61">
        <v>0</v>
      </c>
      <c r="F243" s="664">
        <v>0</v>
      </c>
    </row>
    <row r="244" spans="1:6">
      <c r="A244" s="146"/>
      <c r="B244" s="109"/>
      <c r="C244" s="11"/>
      <c r="D244" s="61"/>
      <c r="E244" s="61"/>
      <c r="F244" s="664"/>
    </row>
    <row r="245" spans="1:6">
      <c r="A245" s="225"/>
      <c r="B245" s="110">
        <v>34</v>
      </c>
      <c r="C245" s="111" t="s">
        <v>36</v>
      </c>
      <c r="D245" s="64">
        <f>D246</f>
        <v>3000</v>
      </c>
      <c r="E245" s="64">
        <v>963.13</v>
      </c>
      <c r="F245" s="665">
        <v>0</v>
      </c>
    </row>
    <row r="246" spans="1:6">
      <c r="A246" s="146" t="s">
        <v>608</v>
      </c>
      <c r="B246" s="109">
        <v>343</v>
      </c>
      <c r="C246" s="11" t="s">
        <v>37</v>
      </c>
      <c r="D246" s="61">
        <v>3000</v>
      </c>
      <c r="E246" s="61">
        <v>963.13</v>
      </c>
      <c r="F246" s="664">
        <v>0</v>
      </c>
    </row>
    <row r="247" spans="1:6" ht="26.25">
      <c r="A247" s="146"/>
      <c r="B247" s="109">
        <v>3431</v>
      </c>
      <c r="C247" s="11" t="s">
        <v>725</v>
      </c>
      <c r="D247" s="61"/>
      <c r="E247" s="61">
        <v>963.13</v>
      </c>
      <c r="F247" s="664"/>
    </row>
    <row r="248" spans="1:6">
      <c r="A248" s="146"/>
      <c r="B248" s="109"/>
      <c r="C248" s="11"/>
      <c r="D248" s="61"/>
      <c r="E248" s="61"/>
      <c r="F248" s="664"/>
    </row>
    <row r="249" spans="1:6" ht="28.15" customHeight="1">
      <c r="A249" s="146"/>
      <c r="B249" s="18">
        <v>42</v>
      </c>
      <c r="C249" s="6" t="s">
        <v>79</v>
      </c>
      <c r="D249" s="9">
        <f>D250+D251</f>
        <v>90000</v>
      </c>
      <c r="E249" s="9">
        <f>E250+E251</f>
        <v>48866.82</v>
      </c>
      <c r="F249" s="673">
        <f>E249/D249</f>
        <v>0.54296466666666665</v>
      </c>
    </row>
    <row r="250" spans="1:6">
      <c r="A250" s="457" t="s">
        <v>609</v>
      </c>
      <c r="B250" s="109">
        <v>422</v>
      </c>
      <c r="C250" s="11" t="s">
        <v>469</v>
      </c>
      <c r="D250" s="61">
        <v>10000</v>
      </c>
      <c r="E250" s="135">
        <v>0</v>
      </c>
      <c r="F250" s="677">
        <v>0</v>
      </c>
    </row>
    <row r="251" spans="1:6">
      <c r="A251" s="146" t="s">
        <v>439</v>
      </c>
      <c r="B251" s="109">
        <v>424</v>
      </c>
      <c r="C251" s="11" t="s">
        <v>80</v>
      </c>
      <c r="D251" s="61">
        <v>80000</v>
      </c>
      <c r="E251" s="135">
        <v>48866.82</v>
      </c>
      <c r="F251" s="677">
        <f>E251/D251</f>
        <v>0.61083525000000005</v>
      </c>
    </row>
    <row r="252" spans="1:6">
      <c r="A252" s="146"/>
      <c r="B252" s="109">
        <v>4241</v>
      </c>
      <c r="C252" s="11" t="s">
        <v>183</v>
      </c>
      <c r="D252" s="61"/>
      <c r="E252" s="135">
        <v>48866.82</v>
      </c>
      <c r="F252" s="677"/>
    </row>
    <row r="253" spans="1:6">
      <c r="A253" s="146"/>
      <c r="B253" s="109"/>
      <c r="C253" s="11"/>
      <c r="D253" s="61"/>
      <c r="E253" s="61"/>
      <c r="F253" s="664"/>
    </row>
    <row r="254" spans="1:6" ht="41.45" customHeight="1">
      <c r="A254" s="229" t="s">
        <v>25</v>
      </c>
      <c r="B254" s="270" t="s">
        <v>81</v>
      </c>
      <c r="C254" s="271" t="s">
        <v>311</v>
      </c>
      <c r="D254" s="299">
        <f>D257+D261</f>
        <v>900000</v>
      </c>
      <c r="E254" s="272">
        <f>E257+E261</f>
        <v>378636.49</v>
      </c>
      <c r="F254" s="688">
        <f>E254/D254</f>
        <v>0.42070721111111109</v>
      </c>
    </row>
    <row r="255" spans="1:6" ht="26.25">
      <c r="A255" s="568" t="s">
        <v>555</v>
      </c>
      <c r="B255" s="568" t="s">
        <v>590</v>
      </c>
      <c r="C255" s="566" t="s">
        <v>560</v>
      </c>
      <c r="D255" s="560"/>
      <c r="E255" s="560"/>
      <c r="F255" s="727"/>
    </row>
    <row r="256" spans="1:6">
      <c r="A256" s="569"/>
      <c r="B256" s="570"/>
      <c r="C256" s="571"/>
      <c r="D256" s="572"/>
      <c r="E256" s="572"/>
      <c r="F256" s="770"/>
    </row>
    <row r="257" spans="1:6">
      <c r="A257" s="146"/>
      <c r="B257" s="18">
        <v>32</v>
      </c>
      <c r="C257" s="6" t="s">
        <v>30</v>
      </c>
      <c r="D257" s="9">
        <v>810000</v>
      </c>
      <c r="E257" s="9">
        <v>378636.49</v>
      </c>
      <c r="F257" s="673">
        <f>E257/D257</f>
        <v>0.46745245679012343</v>
      </c>
    </row>
    <row r="258" spans="1:6" ht="15" customHeight="1">
      <c r="A258" s="457" t="s">
        <v>333</v>
      </c>
      <c r="B258" s="109">
        <v>329</v>
      </c>
      <c r="C258" s="11" t="s">
        <v>34</v>
      </c>
      <c r="D258" s="61">
        <v>810000</v>
      </c>
      <c r="E258" s="61">
        <f>E257</f>
        <v>378636.49</v>
      </c>
      <c r="F258" s="664">
        <f>E258/D258</f>
        <v>0.46745245679012343</v>
      </c>
    </row>
    <row r="259" spans="1:6" ht="15" customHeight="1">
      <c r="A259" s="457"/>
      <c r="B259" s="109">
        <v>3299</v>
      </c>
      <c r="C259" s="11" t="s">
        <v>35</v>
      </c>
      <c r="D259" s="61"/>
      <c r="E259" s="61">
        <f>E257</f>
        <v>378636.49</v>
      </c>
      <c r="F259" s="664"/>
    </row>
    <row r="260" spans="1:6" ht="17.25" customHeight="1">
      <c r="A260" s="457"/>
      <c r="B260" s="109"/>
      <c r="C260" s="11"/>
      <c r="D260" s="61"/>
      <c r="E260" s="61"/>
      <c r="F260" s="664"/>
    </row>
    <row r="261" spans="1:6" ht="27.6" customHeight="1">
      <c r="A261" s="458"/>
      <c r="B261" s="110">
        <v>42</v>
      </c>
      <c r="C261" s="111" t="s">
        <v>79</v>
      </c>
      <c r="D261" s="64">
        <v>90000</v>
      </c>
      <c r="E261" s="64">
        <v>0</v>
      </c>
      <c r="F261" s="665">
        <v>0</v>
      </c>
    </row>
    <row r="262" spans="1:6" ht="17.25" customHeight="1">
      <c r="A262" s="457" t="s">
        <v>314</v>
      </c>
      <c r="B262" s="109">
        <v>422</v>
      </c>
      <c r="C262" s="11" t="s">
        <v>46</v>
      </c>
      <c r="D262" s="61">
        <v>90000</v>
      </c>
      <c r="E262" s="61">
        <v>0</v>
      </c>
      <c r="F262" s="664">
        <v>0</v>
      </c>
    </row>
    <row r="263" spans="1:6">
      <c r="A263" s="486"/>
      <c r="B263" s="494"/>
      <c r="C263" s="210"/>
      <c r="D263" s="62"/>
      <c r="E263" s="62"/>
      <c r="F263" s="762"/>
    </row>
    <row r="264" spans="1:6" ht="28.9" customHeight="1">
      <c r="A264" s="229" t="s">
        <v>25</v>
      </c>
      <c r="B264" s="270" t="s">
        <v>256</v>
      </c>
      <c r="C264" s="271" t="s">
        <v>83</v>
      </c>
      <c r="D264" s="299">
        <f>D267</f>
        <v>980000</v>
      </c>
      <c r="E264" s="272">
        <f>E267</f>
        <v>435000</v>
      </c>
      <c r="F264" s="688">
        <f>E264/D264</f>
        <v>0.44387755102040816</v>
      </c>
    </row>
    <row r="265" spans="1:6" s="102" customFormat="1" ht="29.25" customHeight="1">
      <c r="A265" s="568" t="s">
        <v>555</v>
      </c>
      <c r="B265" s="568" t="s">
        <v>590</v>
      </c>
      <c r="C265" s="566" t="s">
        <v>560</v>
      </c>
      <c r="D265" s="560"/>
      <c r="E265" s="560"/>
      <c r="F265" s="727"/>
    </row>
    <row r="266" spans="1:6" s="102" customFormat="1" ht="15" customHeight="1">
      <c r="A266" s="569"/>
      <c r="B266" s="570"/>
      <c r="C266" s="571"/>
      <c r="D266" s="572"/>
      <c r="E266" s="572"/>
      <c r="F266" s="770"/>
    </row>
    <row r="267" spans="1:6">
      <c r="A267" s="456"/>
      <c r="B267" s="105">
        <v>38</v>
      </c>
      <c r="C267" s="17" t="s">
        <v>40</v>
      </c>
      <c r="D267" s="60">
        <f>D268+D271</f>
        <v>980000</v>
      </c>
      <c r="E267" s="9">
        <f>E268+E271</f>
        <v>435000</v>
      </c>
      <c r="F267" s="673">
        <f>E267/D267</f>
        <v>0.44387755102040816</v>
      </c>
    </row>
    <row r="268" spans="1:6" ht="14.45" customHeight="1">
      <c r="A268" s="456" t="s">
        <v>213</v>
      </c>
      <c r="B268" s="103">
        <v>381</v>
      </c>
      <c r="C268" s="16" t="s">
        <v>41</v>
      </c>
      <c r="D268" s="13">
        <v>880000</v>
      </c>
      <c r="E268" s="61">
        <v>355000</v>
      </c>
      <c r="F268" s="664">
        <f>E268/D268</f>
        <v>0.40340909090909088</v>
      </c>
    </row>
    <row r="269" spans="1:6" ht="14.45" customHeight="1">
      <c r="A269" s="456"/>
      <c r="B269" s="103">
        <v>3811</v>
      </c>
      <c r="C269" s="16" t="s">
        <v>728</v>
      </c>
      <c r="D269" s="13"/>
      <c r="E269" s="61">
        <v>355000</v>
      </c>
      <c r="F269" s="664"/>
    </row>
    <row r="270" spans="1:6" ht="14.45" customHeight="1">
      <c r="A270" s="456"/>
      <c r="B270" s="103"/>
      <c r="C270" s="16"/>
      <c r="D270" s="13"/>
      <c r="E270" s="61"/>
      <c r="F270" s="664"/>
    </row>
    <row r="271" spans="1:6" ht="15" customHeight="1">
      <c r="A271" s="456" t="s">
        <v>440</v>
      </c>
      <c r="B271" s="103">
        <v>382</v>
      </c>
      <c r="C271" s="16" t="s">
        <v>42</v>
      </c>
      <c r="D271" s="13">
        <v>100000</v>
      </c>
      <c r="E271" s="61">
        <v>80000</v>
      </c>
      <c r="F271" s="664">
        <f>E271/D271</f>
        <v>0.8</v>
      </c>
    </row>
    <row r="272" spans="1:6" ht="29.25" customHeight="1">
      <c r="A272" s="456"/>
      <c r="B272" s="103">
        <v>3821</v>
      </c>
      <c r="C272" s="16" t="s">
        <v>730</v>
      </c>
      <c r="D272" s="13"/>
      <c r="E272" s="61">
        <v>80000</v>
      </c>
      <c r="F272" s="664"/>
    </row>
    <row r="273" spans="1:6" ht="17.25" customHeight="1">
      <c r="A273" s="456"/>
      <c r="B273" s="103"/>
      <c r="C273" s="16"/>
      <c r="D273" s="13"/>
      <c r="E273" s="61"/>
      <c r="F273" s="664"/>
    </row>
    <row r="274" spans="1:6" ht="27.6" customHeight="1">
      <c r="A274" s="148" t="s">
        <v>25</v>
      </c>
      <c r="B274" s="127" t="s">
        <v>204</v>
      </c>
      <c r="C274" s="166" t="s">
        <v>229</v>
      </c>
      <c r="D274" s="167">
        <v>450000</v>
      </c>
      <c r="E274" s="152">
        <f>E277</f>
        <v>355931</v>
      </c>
      <c r="F274" s="695">
        <f>E274/D274</f>
        <v>0.79095777777777776</v>
      </c>
    </row>
    <row r="275" spans="1:6" ht="28.5" customHeight="1">
      <c r="A275" s="568" t="s">
        <v>555</v>
      </c>
      <c r="B275" s="568" t="s">
        <v>590</v>
      </c>
      <c r="C275" s="566" t="s">
        <v>560</v>
      </c>
      <c r="D275" s="560"/>
      <c r="E275" s="560"/>
      <c r="F275" s="727"/>
    </row>
    <row r="276" spans="1:6" ht="14.25" customHeight="1">
      <c r="A276" s="569"/>
      <c r="B276" s="570"/>
      <c r="C276" s="571"/>
      <c r="D276" s="572"/>
      <c r="E276" s="572"/>
      <c r="F276" s="770"/>
    </row>
    <row r="277" spans="1:6" ht="17.25" customHeight="1">
      <c r="A277" s="459"/>
      <c r="B277" s="105">
        <v>38</v>
      </c>
      <c r="C277" s="17" t="s">
        <v>66</v>
      </c>
      <c r="D277" s="60">
        <v>450000</v>
      </c>
      <c r="E277" s="64">
        <v>355931</v>
      </c>
      <c r="F277" s="665">
        <f>E277/D277</f>
        <v>0.79095777777777776</v>
      </c>
    </row>
    <row r="278" spans="1:6" ht="15.6" customHeight="1">
      <c r="A278" s="456" t="s">
        <v>441</v>
      </c>
      <c r="B278" s="103">
        <v>381</v>
      </c>
      <c r="C278" s="16" t="s">
        <v>41</v>
      </c>
      <c r="D278" s="13">
        <v>450000</v>
      </c>
      <c r="E278" s="61">
        <v>355931</v>
      </c>
      <c r="F278" s="664">
        <f>E278/D278</f>
        <v>0.79095777777777776</v>
      </c>
    </row>
    <row r="279" spans="1:6" ht="15.6" customHeight="1">
      <c r="A279" s="456"/>
      <c r="B279" s="103">
        <v>3811</v>
      </c>
      <c r="C279" s="16" t="s">
        <v>728</v>
      </c>
      <c r="D279" s="13"/>
      <c r="E279" s="61">
        <v>355931</v>
      </c>
      <c r="F279" s="664"/>
    </row>
    <row r="280" spans="1:6" ht="17.25" customHeight="1">
      <c r="A280" s="456"/>
      <c r="B280" s="103"/>
      <c r="C280" s="16"/>
      <c r="D280" s="13"/>
      <c r="E280" s="61"/>
      <c r="F280" s="664"/>
    </row>
    <row r="281" spans="1:6" ht="26.25" customHeight="1">
      <c r="A281" s="505" t="s">
        <v>264</v>
      </c>
      <c r="B281" s="506" t="s">
        <v>263</v>
      </c>
      <c r="C281" s="166" t="s">
        <v>228</v>
      </c>
      <c r="D281" s="183">
        <f>D284</f>
        <v>60000</v>
      </c>
      <c r="E281" s="183">
        <f>E284</f>
        <v>6000</v>
      </c>
      <c r="F281" s="711">
        <f>E281/D281</f>
        <v>0.1</v>
      </c>
    </row>
    <row r="282" spans="1:6" ht="27" customHeight="1">
      <c r="A282" s="568" t="s">
        <v>555</v>
      </c>
      <c r="B282" s="568" t="s">
        <v>590</v>
      </c>
      <c r="C282" s="566" t="s">
        <v>560</v>
      </c>
      <c r="D282" s="560"/>
      <c r="E282" s="560"/>
      <c r="F282" s="727"/>
    </row>
    <row r="283" spans="1:6" ht="15.75" customHeight="1">
      <c r="A283" s="569"/>
      <c r="B283" s="570"/>
      <c r="C283" s="571"/>
      <c r="D283" s="572"/>
      <c r="E283" s="572"/>
      <c r="F283" s="770"/>
    </row>
    <row r="284" spans="1:6" ht="15.75" customHeight="1">
      <c r="A284" s="460"/>
      <c r="B284" s="105">
        <v>32</v>
      </c>
      <c r="C284" s="17" t="s">
        <v>30</v>
      </c>
      <c r="D284" s="136">
        <f>D285+D288</f>
        <v>60000</v>
      </c>
      <c r="E284" s="136">
        <f>E285+E288</f>
        <v>6000</v>
      </c>
      <c r="F284" s="744">
        <f>F281</f>
        <v>0.1</v>
      </c>
    </row>
    <row r="285" spans="1:6" ht="15.75" customHeight="1">
      <c r="A285" s="462">
        <v>48</v>
      </c>
      <c r="B285" s="103">
        <v>323</v>
      </c>
      <c r="C285" s="16" t="s">
        <v>33</v>
      </c>
      <c r="D285" s="154">
        <v>40000</v>
      </c>
      <c r="E285" s="154">
        <v>6000</v>
      </c>
      <c r="F285" s="771">
        <f>F281</f>
        <v>0.1</v>
      </c>
    </row>
    <row r="286" spans="1:6" ht="15.75" customHeight="1">
      <c r="A286" s="462"/>
      <c r="B286" s="103">
        <v>3239</v>
      </c>
      <c r="C286" s="16" t="s">
        <v>721</v>
      </c>
      <c r="D286" s="154"/>
      <c r="E286" s="154">
        <v>6000</v>
      </c>
      <c r="F286" s="771"/>
    </row>
    <row r="287" spans="1:6" ht="15.75" customHeight="1">
      <c r="A287" s="462"/>
      <c r="B287" s="103"/>
      <c r="C287" s="16"/>
      <c r="D287" s="154"/>
      <c r="E287" s="154"/>
      <c r="F287" s="771"/>
    </row>
    <row r="288" spans="1:6" ht="16.5" customHeight="1">
      <c r="A288" s="462">
        <v>49</v>
      </c>
      <c r="B288" s="103">
        <v>329</v>
      </c>
      <c r="C288" s="16" t="s">
        <v>34</v>
      </c>
      <c r="D288" s="154">
        <v>20000</v>
      </c>
      <c r="E288" s="154">
        <v>0</v>
      </c>
      <c r="F288" s="771">
        <v>0</v>
      </c>
    </row>
    <row r="289" spans="1:6" ht="15.75">
      <c r="A289" s="507"/>
      <c r="B289" s="500"/>
      <c r="C289" s="501"/>
      <c r="D289" s="502"/>
      <c r="E289" s="502"/>
      <c r="F289" s="769"/>
    </row>
    <row r="290" spans="1:6" ht="27" customHeight="1">
      <c r="A290" s="229" t="s">
        <v>25</v>
      </c>
      <c r="B290" s="270" t="s">
        <v>246</v>
      </c>
      <c r="C290" s="271" t="s">
        <v>192</v>
      </c>
      <c r="D290" s="299">
        <f>D293</f>
        <v>50000</v>
      </c>
      <c r="E290" s="232">
        <f>E293</f>
        <v>25000</v>
      </c>
      <c r="F290" s="666">
        <f>E290/D290</f>
        <v>0.5</v>
      </c>
    </row>
    <row r="291" spans="1:6" ht="27" customHeight="1">
      <c r="A291" s="568" t="s">
        <v>555</v>
      </c>
      <c r="B291" s="568" t="s">
        <v>590</v>
      </c>
      <c r="C291" s="566" t="s">
        <v>560</v>
      </c>
      <c r="D291" s="560"/>
      <c r="E291" s="560"/>
      <c r="F291" s="727"/>
    </row>
    <row r="292" spans="1:6" ht="15" customHeight="1">
      <c r="A292" s="569"/>
      <c r="B292" s="570"/>
      <c r="C292" s="571"/>
      <c r="D292" s="572"/>
      <c r="E292" s="572"/>
      <c r="F292" s="770"/>
    </row>
    <row r="293" spans="1:6" ht="28.15" customHeight="1">
      <c r="A293" s="456"/>
      <c r="B293" s="105">
        <v>36</v>
      </c>
      <c r="C293" s="17" t="s">
        <v>175</v>
      </c>
      <c r="D293" s="60">
        <f>D294</f>
        <v>50000</v>
      </c>
      <c r="E293" s="64">
        <v>25000</v>
      </c>
      <c r="F293" s="665">
        <f>E293/D293</f>
        <v>0.5</v>
      </c>
    </row>
    <row r="294" spans="1:6" ht="16.149999999999999" customHeight="1">
      <c r="A294" s="456" t="s">
        <v>334</v>
      </c>
      <c r="B294" s="103">
        <v>366</v>
      </c>
      <c r="C294" s="16" t="s">
        <v>193</v>
      </c>
      <c r="D294" s="13">
        <v>50000</v>
      </c>
      <c r="E294" s="61">
        <v>25000</v>
      </c>
      <c r="F294" s="664">
        <f>E294/D294</f>
        <v>0.5</v>
      </c>
    </row>
    <row r="295" spans="1:6" ht="29.25" customHeight="1">
      <c r="A295" s="456"/>
      <c r="B295" s="103">
        <v>3661</v>
      </c>
      <c r="C295" s="16" t="s">
        <v>732</v>
      </c>
      <c r="D295" s="13"/>
      <c r="E295" s="61">
        <v>25000</v>
      </c>
      <c r="F295" s="664"/>
    </row>
    <row r="296" spans="1:6" ht="15.75">
      <c r="A296" s="503"/>
      <c r="B296" s="103"/>
      <c r="C296" s="16"/>
      <c r="D296" s="104"/>
      <c r="E296" s="62"/>
      <c r="F296" s="762"/>
    </row>
    <row r="297" spans="1:6" ht="27" customHeight="1">
      <c r="A297" s="229" t="s">
        <v>25</v>
      </c>
      <c r="B297" s="270" t="s">
        <v>247</v>
      </c>
      <c r="C297" s="271" t="s">
        <v>452</v>
      </c>
      <c r="D297" s="299">
        <v>300000</v>
      </c>
      <c r="E297" s="272">
        <v>0</v>
      </c>
      <c r="F297" s="688">
        <v>0</v>
      </c>
    </row>
    <row r="298" spans="1:6" ht="26.25">
      <c r="A298" s="568" t="s">
        <v>555</v>
      </c>
      <c r="B298" s="568" t="s">
        <v>590</v>
      </c>
      <c r="C298" s="566" t="s">
        <v>560</v>
      </c>
      <c r="D298" s="560"/>
      <c r="E298" s="560"/>
      <c r="F298" s="727"/>
    </row>
    <row r="299" spans="1:6">
      <c r="A299" s="569"/>
      <c r="B299" s="570"/>
      <c r="C299" s="571"/>
      <c r="D299" s="572"/>
      <c r="E299" s="572"/>
      <c r="F299" s="770"/>
    </row>
    <row r="300" spans="1:6">
      <c r="A300" s="458"/>
      <c r="B300" s="110">
        <v>38</v>
      </c>
      <c r="C300" s="111" t="s">
        <v>66</v>
      </c>
      <c r="D300" s="64">
        <v>300000</v>
      </c>
      <c r="E300" s="64">
        <v>0</v>
      </c>
      <c r="F300" s="665">
        <v>0</v>
      </c>
    </row>
    <row r="301" spans="1:6">
      <c r="A301" s="457" t="s">
        <v>241</v>
      </c>
      <c r="B301" s="109">
        <v>381</v>
      </c>
      <c r="C301" s="11" t="s">
        <v>251</v>
      </c>
      <c r="D301" s="61">
        <v>300000</v>
      </c>
      <c r="E301" s="61">
        <v>0</v>
      </c>
      <c r="F301" s="664">
        <v>0</v>
      </c>
    </row>
    <row r="302" spans="1:6">
      <c r="A302" s="457"/>
      <c r="B302" s="109"/>
      <c r="C302" s="11"/>
      <c r="D302" s="61"/>
      <c r="E302" s="61"/>
      <c r="F302" s="664"/>
    </row>
    <row r="303" spans="1:6" ht="27" customHeight="1">
      <c r="A303" s="229" t="s">
        <v>43</v>
      </c>
      <c r="B303" s="270" t="s">
        <v>87</v>
      </c>
      <c r="C303" s="271" t="s">
        <v>194</v>
      </c>
      <c r="D303" s="299">
        <f>D306</f>
        <v>400000</v>
      </c>
      <c r="E303" s="272">
        <v>0</v>
      </c>
      <c r="F303" s="688">
        <v>0</v>
      </c>
    </row>
    <row r="304" spans="1:6" ht="26.25">
      <c r="A304" s="568" t="s">
        <v>555</v>
      </c>
      <c r="B304" s="568" t="s">
        <v>590</v>
      </c>
      <c r="C304" s="566" t="s">
        <v>560</v>
      </c>
      <c r="D304" s="560"/>
      <c r="E304" s="560"/>
      <c r="F304" s="727"/>
    </row>
    <row r="305" spans="1:6">
      <c r="A305" s="569"/>
      <c r="B305" s="570"/>
      <c r="C305" s="571"/>
      <c r="D305" s="572"/>
      <c r="E305" s="572"/>
      <c r="F305" s="770"/>
    </row>
    <row r="306" spans="1:6" ht="28.15" customHeight="1">
      <c r="A306" s="146"/>
      <c r="B306" s="18">
        <v>42</v>
      </c>
      <c r="C306" s="6" t="s">
        <v>90</v>
      </c>
      <c r="D306" s="9">
        <f>D307</f>
        <v>400000</v>
      </c>
      <c r="E306" s="9">
        <v>0</v>
      </c>
      <c r="F306" s="673">
        <v>0</v>
      </c>
    </row>
    <row r="307" spans="1:6">
      <c r="A307" s="457" t="s">
        <v>335</v>
      </c>
      <c r="B307" s="109">
        <v>421</v>
      </c>
      <c r="C307" s="11" t="s">
        <v>71</v>
      </c>
      <c r="D307" s="61">
        <v>400000</v>
      </c>
      <c r="E307" s="61">
        <v>0</v>
      </c>
      <c r="F307" s="664">
        <v>0</v>
      </c>
    </row>
    <row r="308" spans="1:6">
      <c r="A308" s="14"/>
      <c r="B308" s="109"/>
      <c r="C308" s="11"/>
      <c r="D308" s="61"/>
      <c r="E308" s="61"/>
      <c r="F308" s="664"/>
    </row>
    <row r="309" spans="1:6" ht="29.45" customHeight="1">
      <c r="A309" s="471" t="s">
        <v>23</v>
      </c>
      <c r="B309" s="493">
        <v>1004</v>
      </c>
      <c r="C309" s="473" t="s">
        <v>92</v>
      </c>
      <c r="D309" s="474">
        <f>D311+D318+D325+D335+D341+D350+D361+D368+D377+D383+D390</f>
        <v>8180000</v>
      </c>
      <c r="E309" s="474">
        <f>E311+E318+E325+E335+E341+E350+E361+E368+E377+E383+E390</f>
        <v>4225031.7299999995</v>
      </c>
      <c r="F309" s="761">
        <f>E309/D309</f>
        <v>0.51650754645476771</v>
      </c>
    </row>
    <row r="310" spans="1:6" s="116" customFormat="1">
      <c r="A310" s="224"/>
      <c r="B310" s="105"/>
      <c r="C310" s="17"/>
      <c r="D310" s="136"/>
      <c r="E310" s="136"/>
      <c r="F310" s="744"/>
    </row>
    <row r="311" spans="1:6" ht="30.75" customHeight="1">
      <c r="A311" s="229" t="s">
        <v>25</v>
      </c>
      <c r="B311" s="270" t="s">
        <v>93</v>
      </c>
      <c r="C311" s="271" t="s">
        <v>94</v>
      </c>
      <c r="D311" s="272">
        <v>5800000</v>
      </c>
      <c r="E311" s="272">
        <f>E314</f>
        <v>3384945.8</v>
      </c>
      <c r="F311" s="688">
        <f>E311/D311</f>
        <v>0.58361134482758614</v>
      </c>
    </row>
    <row r="312" spans="1:6" ht="30.75" customHeight="1">
      <c r="A312" s="564" t="s">
        <v>555</v>
      </c>
      <c r="B312" s="585" t="s">
        <v>591</v>
      </c>
      <c r="C312" s="558" t="s">
        <v>561</v>
      </c>
      <c r="D312" s="559"/>
      <c r="E312" s="559"/>
      <c r="F312" s="671"/>
    </row>
    <row r="313" spans="1:6">
      <c r="A313" s="486"/>
      <c r="B313" s="494"/>
      <c r="C313" s="210"/>
      <c r="D313" s="62"/>
      <c r="E313" s="62"/>
      <c r="F313" s="762"/>
    </row>
    <row r="314" spans="1:6">
      <c r="A314" s="146"/>
      <c r="B314" s="18">
        <v>38</v>
      </c>
      <c r="C314" s="6" t="s">
        <v>95</v>
      </c>
      <c r="D314" s="9">
        <v>5800000</v>
      </c>
      <c r="E314" s="9">
        <v>3384945.8</v>
      </c>
      <c r="F314" s="673">
        <f>E314/D314</f>
        <v>0.58361134482758614</v>
      </c>
    </row>
    <row r="315" spans="1:6" ht="15" customHeight="1">
      <c r="A315" s="457" t="s">
        <v>242</v>
      </c>
      <c r="B315" s="109">
        <v>381</v>
      </c>
      <c r="C315" s="11" t="s">
        <v>251</v>
      </c>
      <c r="D315" s="76">
        <v>5800000</v>
      </c>
      <c r="E315" s="76">
        <f>E314</f>
        <v>3384945.8</v>
      </c>
      <c r="F315" s="678">
        <f>E315/D315</f>
        <v>0.58361134482758614</v>
      </c>
    </row>
    <row r="316" spans="1:6" ht="15" customHeight="1">
      <c r="A316" s="457"/>
      <c r="B316" s="109">
        <v>3811</v>
      </c>
      <c r="C316" s="11" t="s">
        <v>728</v>
      </c>
      <c r="D316" s="76"/>
      <c r="E316" s="76">
        <f>E314</f>
        <v>3384945.8</v>
      </c>
      <c r="F316" s="678"/>
    </row>
    <row r="317" spans="1:6" ht="15" customHeight="1">
      <c r="A317" s="457"/>
      <c r="B317" s="109"/>
      <c r="C317" s="11"/>
      <c r="D317" s="76"/>
      <c r="E317" s="76"/>
      <c r="F317" s="678"/>
    </row>
    <row r="318" spans="1:6" ht="41.25" customHeight="1">
      <c r="A318" s="148" t="s">
        <v>25</v>
      </c>
      <c r="B318" s="179" t="s">
        <v>96</v>
      </c>
      <c r="C318" s="149" t="s">
        <v>248</v>
      </c>
      <c r="D318" s="150">
        <f>D321</f>
        <v>200000</v>
      </c>
      <c r="E318" s="167">
        <v>21000</v>
      </c>
      <c r="F318" s="724">
        <f>E318/D318</f>
        <v>0.105</v>
      </c>
    </row>
    <row r="319" spans="1:6" ht="31.5" customHeight="1">
      <c r="A319" s="564" t="s">
        <v>555</v>
      </c>
      <c r="B319" s="568" t="s">
        <v>591</v>
      </c>
      <c r="C319" s="566" t="s">
        <v>561</v>
      </c>
      <c r="D319" s="567"/>
      <c r="E319" s="575"/>
      <c r="F319" s="659"/>
    </row>
    <row r="320" spans="1:6" s="116" customFormat="1" ht="15.75" customHeight="1">
      <c r="A320" s="459"/>
      <c r="B320" s="170"/>
      <c r="C320" s="171"/>
      <c r="D320" s="205"/>
      <c r="E320" s="205"/>
      <c r="F320" s="772"/>
    </row>
    <row r="321" spans="1:6" ht="17.25" customHeight="1">
      <c r="A321" s="458"/>
      <c r="B321" s="110">
        <v>38</v>
      </c>
      <c r="C321" s="111" t="s">
        <v>66</v>
      </c>
      <c r="D321" s="74">
        <f>D322</f>
        <v>200000</v>
      </c>
      <c r="E321" s="74">
        <v>21000</v>
      </c>
      <c r="F321" s="717">
        <f>E321/D321</f>
        <v>0.105</v>
      </c>
    </row>
    <row r="322" spans="1:6" ht="14.45" customHeight="1">
      <c r="A322" s="457" t="s">
        <v>243</v>
      </c>
      <c r="B322" s="109">
        <v>381</v>
      </c>
      <c r="C322" s="11" t="s">
        <v>201</v>
      </c>
      <c r="D322" s="76">
        <v>200000</v>
      </c>
      <c r="E322" s="61">
        <v>21000</v>
      </c>
      <c r="F322" s="664">
        <f>E322/D322</f>
        <v>0.105</v>
      </c>
    </row>
    <row r="323" spans="1:6" ht="14.45" customHeight="1">
      <c r="A323" s="457"/>
      <c r="B323" s="109">
        <v>3811</v>
      </c>
      <c r="C323" s="11" t="s">
        <v>728</v>
      </c>
      <c r="D323" s="76"/>
      <c r="E323" s="61">
        <v>21000</v>
      </c>
      <c r="F323" s="664"/>
    </row>
    <row r="324" spans="1:6" ht="15" customHeight="1">
      <c r="A324" s="457"/>
      <c r="B324" s="109"/>
      <c r="C324" s="11"/>
      <c r="D324" s="76"/>
      <c r="E324" s="61"/>
      <c r="F324" s="664"/>
    </row>
    <row r="325" spans="1:6">
      <c r="A325" s="202" t="s">
        <v>25</v>
      </c>
      <c r="B325" s="127" t="s">
        <v>98</v>
      </c>
      <c r="C325" s="166" t="s">
        <v>228</v>
      </c>
      <c r="D325" s="183">
        <f>D328</f>
        <v>60000</v>
      </c>
      <c r="E325" s="183">
        <f>E328</f>
        <v>39187.5</v>
      </c>
      <c r="F325" s="711">
        <f>E325/D325</f>
        <v>0.65312499999999996</v>
      </c>
    </row>
    <row r="326" spans="1:6" ht="26.25">
      <c r="A326" s="557" t="s">
        <v>555</v>
      </c>
      <c r="B326" s="585" t="s">
        <v>591</v>
      </c>
      <c r="C326" s="558" t="s">
        <v>561</v>
      </c>
      <c r="D326" s="559"/>
      <c r="E326" s="559"/>
      <c r="F326" s="671"/>
    </row>
    <row r="327" spans="1:6">
      <c r="A327" s="460"/>
      <c r="B327" s="105"/>
      <c r="C327" s="17"/>
      <c r="D327" s="136"/>
      <c r="E327" s="136"/>
      <c r="F327" s="744"/>
    </row>
    <row r="328" spans="1:6">
      <c r="A328" s="225"/>
      <c r="B328" s="110">
        <v>32</v>
      </c>
      <c r="C328" s="111" t="s">
        <v>30</v>
      </c>
      <c r="D328" s="64">
        <f>D329+D333</f>
        <v>60000</v>
      </c>
      <c r="E328" s="64">
        <f>E329+E333</f>
        <v>39187.5</v>
      </c>
      <c r="F328" s="665">
        <f>E328/D328</f>
        <v>0.65312499999999996</v>
      </c>
    </row>
    <row r="329" spans="1:6">
      <c r="A329" s="146" t="s">
        <v>267</v>
      </c>
      <c r="B329" s="109">
        <v>323</v>
      </c>
      <c r="C329" s="11" t="s">
        <v>33</v>
      </c>
      <c r="D329" s="61">
        <v>40000</v>
      </c>
      <c r="E329" s="61">
        <f>E330+E331</f>
        <v>39187.5</v>
      </c>
      <c r="F329" s="664">
        <f>E329/D329</f>
        <v>0.97968750000000004</v>
      </c>
    </row>
    <row r="330" spans="1:6" ht="16.5" customHeight="1">
      <c r="A330" s="146"/>
      <c r="B330" s="109">
        <v>3232</v>
      </c>
      <c r="C330" s="11" t="s">
        <v>733</v>
      </c>
      <c r="D330" s="61"/>
      <c r="E330" s="61">
        <v>24187.5</v>
      </c>
      <c r="F330" s="664"/>
    </row>
    <row r="331" spans="1:6" ht="18.75" customHeight="1">
      <c r="A331" s="146"/>
      <c r="B331" s="109">
        <v>3239</v>
      </c>
      <c r="C331" s="11" t="s">
        <v>721</v>
      </c>
      <c r="D331" s="61"/>
      <c r="E331" s="61">
        <v>15000</v>
      </c>
      <c r="F331" s="664"/>
    </row>
    <row r="332" spans="1:6" ht="18" customHeight="1">
      <c r="A332" s="146"/>
      <c r="B332" s="109"/>
      <c r="C332" s="11"/>
      <c r="D332" s="61"/>
      <c r="E332" s="61"/>
      <c r="F332" s="664"/>
    </row>
    <row r="333" spans="1:6" ht="14.45" customHeight="1">
      <c r="A333" s="146" t="s">
        <v>270</v>
      </c>
      <c r="B333" s="109">
        <v>329</v>
      </c>
      <c r="C333" s="11" t="s">
        <v>34</v>
      </c>
      <c r="D333" s="61">
        <v>20000</v>
      </c>
      <c r="E333" s="61">
        <v>0</v>
      </c>
      <c r="F333" s="664">
        <v>0</v>
      </c>
    </row>
    <row r="334" spans="1:6">
      <c r="A334" s="146"/>
      <c r="B334" s="109"/>
      <c r="C334" s="11"/>
      <c r="D334" s="61"/>
      <c r="E334" s="61"/>
      <c r="F334" s="664"/>
    </row>
    <row r="335" spans="1:6" ht="30.6" customHeight="1">
      <c r="A335" s="148" t="s">
        <v>25</v>
      </c>
      <c r="B335" s="179" t="s">
        <v>205</v>
      </c>
      <c r="C335" s="149" t="s">
        <v>227</v>
      </c>
      <c r="D335" s="150">
        <v>300000</v>
      </c>
      <c r="E335" s="152">
        <v>0</v>
      </c>
      <c r="F335" s="695">
        <v>0</v>
      </c>
    </row>
    <row r="336" spans="1:6" ht="27.75" customHeight="1">
      <c r="A336" s="564" t="s">
        <v>555</v>
      </c>
      <c r="B336" s="568" t="s">
        <v>591</v>
      </c>
      <c r="C336" s="566" t="s">
        <v>561</v>
      </c>
      <c r="D336" s="567"/>
      <c r="E336" s="560"/>
      <c r="F336" s="727"/>
    </row>
    <row r="337" spans="1:6" s="116" customFormat="1">
      <c r="A337" s="459"/>
      <c r="B337" s="170"/>
      <c r="C337" s="171"/>
      <c r="D337" s="205"/>
      <c r="E337" s="172"/>
      <c r="F337" s="773"/>
    </row>
    <row r="338" spans="1:6">
      <c r="A338" s="458"/>
      <c r="B338" s="110">
        <v>38</v>
      </c>
      <c r="C338" s="111" t="s">
        <v>66</v>
      </c>
      <c r="D338" s="74">
        <v>300000</v>
      </c>
      <c r="E338" s="64">
        <v>0</v>
      </c>
      <c r="F338" s="665">
        <v>0</v>
      </c>
    </row>
    <row r="339" spans="1:6">
      <c r="A339" s="457" t="s">
        <v>350</v>
      </c>
      <c r="B339" s="109">
        <v>381</v>
      </c>
      <c r="C339" s="11" t="s">
        <v>251</v>
      </c>
      <c r="D339" s="76">
        <v>300000</v>
      </c>
      <c r="E339" s="61">
        <v>0</v>
      </c>
      <c r="F339" s="664">
        <v>0</v>
      </c>
    </row>
    <row r="340" spans="1:6">
      <c r="A340" s="457"/>
      <c r="B340" s="494"/>
      <c r="C340" s="210"/>
      <c r="D340" s="227"/>
      <c r="E340" s="62"/>
      <c r="F340" s="762"/>
    </row>
    <row r="341" spans="1:6" ht="26.25">
      <c r="A341" s="148" t="s">
        <v>25</v>
      </c>
      <c r="B341" s="127" t="s">
        <v>230</v>
      </c>
      <c r="C341" s="149" t="s">
        <v>360</v>
      </c>
      <c r="D341" s="150">
        <f>D344</f>
        <v>250000</v>
      </c>
      <c r="E341" s="152">
        <f>E344</f>
        <v>150722.79</v>
      </c>
      <c r="F341" s="695">
        <f>E341/D341</f>
        <v>0.60289115999999998</v>
      </c>
    </row>
    <row r="342" spans="1:6" ht="26.25">
      <c r="A342" s="564" t="s">
        <v>555</v>
      </c>
      <c r="B342" s="585" t="s">
        <v>591</v>
      </c>
      <c r="C342" s="566" t="s">
        <v>561</v>
      </c>
      <c r="D342" s="567"/>
      <c r="E342" s="560"/>
      <c r="F342" s="727"/>
    </row>
    <row r="343" spans="1:6">
      <c r="A343" s="457"/>
      <c r="B343" s="494"/>
      <c r="C343" s="210"/>
      <c r="D343" s="227"/>
      <c r="E343" s="62"/>
      <c r="F343" s="762"/>
    </row>
    <row r="344" spans="1:6">
      <c r="A344" s="457"/>
      <c r="B344" s="110">
        <v>32</v>
      </c>
      <c r="C344" s="111" t="s">
        <v>30</v>
      </c>
      <c r="D344" s="74">
        <f>D345+D348</f>
        <v>250000</v>
      </c>
      <c r="E344" s="64">
        <f>E345+E348</f>
        <v>150722.79</v>
      </c>
      <c r="F344" s="665">
        <f>E344/D344</f>
        <v>0.60289115999999998</v>
      </c>
    </row>
    <row r="345" spans="1:6" ht="15" customHeight="1">
      <c r="A345" s="457" t="s">
        <v>351</v>
      </c>
      <c r="B345" s="109">
        <v>322</v>
      </c>
      <c r="C345" s="11" t="s">
        <v>32</v>
      </c>
      <c r="D345" s="76">
        <v>150000</v>
      </c>
      <c r="E345" s="61">
        <f>E346</f>
        <v>150722.79</v>
      </c>
      <c r="F345" s="664">
        <f>E345/D345</f>
        <v>1.0048186000000001</v>
      </c>
    </row>
    <row r="346" spans="1:6" ht="18.75" customHeight="1">
      <c r="A346" s="457"/>
      <c r="B346" s="109">
        <v>3223</v>
      </c>
      <c r="C346" s="11" t="s">
        <v>710</v>
      </c>
      <c r="D346" s="76"/>
      <c r="E346" s="61">
        <v>150722.79</v>
      </c>
      <c r="F346" s="664"/>
    </row>
    <row r="347" spans="1:6" ht="13.9" customHeight="1">
      <c r="A347" s="457"/>
      <c r="B347" s="109"/>
      <c r="C347" s="11"/>
      <c r="D347" s="76"/>
      <c r="E347" s="61"/>
      <c r="F347" s="664"/>
    </row>
    <row r="348" spans="1:6">
      <c r="A348" s="457" t="s">
        <v>315</v>
      </c>
      <c r="B348" s="109">
        <v>323</v>
      </c>
      <c r="C348" s="11" t="s">
        <v>33</v>
      </c>
      <c r="D348" s="76">
        <v>100000</v>
      </c>
      <c r="E348" s="61">
        <v>0</v>
      </c>
      <c r="F348" s="664">
        <v>0</v>
      </c>
    </row>
    <row r="349" spans="1:6">
      <c r="A349" s="457"/>
      <c r="B349" s="109"/>
      <c r="C349" s="11"/>
      <c r="D349" s="76"/>
      <c r="E349" s="61"/>
      <c r="F349" s="664"/>
    </row>
    <row r="350" spans="1:6" ht="19.5" customHeight="1">
      <c r="A350" s="229" t="s">
        <v>25</v>
      </c>
      <c r="B350" s="270" t="s">
        <v>231</v>
      </c>
      <c r="C350" s="271" t="s">
        <v>97</v>
      </c>
      <c r="D350" s="272">
        <f>D352+D358</f>
        <v>370000</v>
      </c>
      <c r="E350" s="272">
        <f>E352+E358</f>
        <v>65150</v>
      </c>
      <c r="F350" s="688">
        <f>E350/D350</f>
        <v>0.17608108108108109</v>
      </c>
    </row>
    <row r="351" spans="1:6" ht="26.25">
      <c r="A351" s="564" t="s">
        <v>555</v>
      </c>
      <c r="B351" s="585" t="s">
        <v>591</v>
      </c>
      <c r="C351" s="566" t="s">
        <v>561</v>
      </c>
      <c r="D351" s="567"/>
      <c r="E351" s="560"/>
      <c r="F351" s="727"/>
    </row>
    <row r="352" spans="1:6">
      <c r="A352" s="458"/>
      <c r="B352" s="18">
        <v>32</v>
      </c>
      <c r="C352" s="6" t="s">
        <v>30</v>
      </c>
      <c r="D352" s="10">
        <f>D353+D356</f>
        <v>320000</v>
      </c>
      <c r="E352" s="9">
        <f>E353+E356</f>
        <v>65150</v>
      </c>
      <c r="F352" s="673">
        <f>E352/D352</f>
        <v>0.20359374999999999</v>
      </c>
    </row>
    <row r="353" spans="1:6" ht="15" customHeight="1">
      <c r="A353" s="457" t="s">
        <v>282</v>
      </c>
      <c r="B353" s="153">
        <v>322</v>
      </c>
      <c r="C353" s="12" t="s">
        <v>32</v>
      </c>
      <c r="D353" s="15">
        <v>250000</v>
      </c>
      <c r="E353" s="135">
        <f>E354</f>
        <v>65150</v>
      </c>
      <c r="F353" s="677">
        <f>E353/D353</f>
        <v>0.2606</v>
      </c>
    </row>
    <row r="354" spans="1:6" ht="26.25" customHeight="1">
      <c r="A354" s="457"/>
      <c r="B354" s="153">
        <v>3224</v>
      </c>
      <c r="C354" s="12" t="s">
        <v>711</v>
      </c>
      <c r="D354" s="15"/>
      <c r="E354" s="135">
        <v>65150</v>
      </c>
      <c r="F354" s="677"/>
    </row>
    <row r="355" spans="1:6" ht="15" customHeight="1">
      <c r="A355" s="457"/>
      <c r="B355" s="153"/>
      <c r="C355" s="12"/>
      <c r="D355" s="15"/>
      <c r="E355" s="135"/>
      <c r="F355" s="677"/>
    </row>
    <row r="356" spans="1:6">
      <c r="A356" s="457" t="s">
        <v>442</v>
      </c>
      <c r="B356" s="153">
        <v>323</v>
      </c>
      <c r="C356" s="12" t="s">
        <v>88</v>
      </c>
      <c r="D356" s="15">
        <v>70000</v>
      </c>
      <c r="E356" s="135">
        <v>0</v>
      </c>
      <c r="F356" s="677">
        <v>0</v>
      </c>
    </row>
    <row r="357" spans="1:6">
      <c r="A357" s="457"/>
      <c r="B357" s="153"/>
      <c r="C357" s="12"/>
      <c r="D357" s="15"/>
      <c r="E357" s="135"/>
      <c r="F357" s="677"/>
    </row>
    <row r="358" spans="1:6">
      <c r="A358" s="458"/>
      <c r="B358" s="18">
        <v>38</v>
      </c>
      <c r="C358" s="6" t="s">
        <v>40</v>
      </c>
      <c r="D358" s="10">
        <v>50000</v>
      </c>
      <c r="E358" s="9">
        <v>0</v>
      </c>
      <c r="F358" s="673">
        <v>0</v>
      </c>
    </row>
    <row r="359" spans="1:6">
      <c r="A359" s="457" t="s">
        <v>316</v>
      </c>
      <c r="B359" s="153">
        <v>381</v>
      </c>
      <c r="C359" s="12" t="s">
        <v>41</v>
      </c>
      <c r="D359" s="15">
        <v>50000</v>
      </c>
      <c r="E359" s="135">
        <v>0</v>
      </c>
      <c r="F359" s="677">
        <v>0</v>
      </c>
    </row>
    <row r="360" spans="1:6">
      <c r="A360" s="14"/>
      <c r="B360" s="153"/>
      <c r="C360" s="12"/>
      <c r="D360" s="15"/>
      <c r="E360" s="135"/>
      <c r="F360" s="677"/>
    </row>
    <row r="361" spans="1:6" ht="41.45" customHeight="1">
      <c r="A361" s="229" t="s">
        <v>25</v>
      </c>
      <c r="B361" s="270" t="s">
        <v>232</v>
      </c>
      <c r="C361" s="271" t="s">
        <v>312</v>
      </c>
      <c r="D361" s="272">
        <v>60000</v>
      </c>
      <c r="E361" s="272">
        <v>99510</v>
      </c>
      <c r="F361" s="688">
        <f>E361/D361</f>
        <v>1.6585000000000001</v>
      </c>
    </row>
    <row r="362" spans="1:6" ht="26.25">
      <c r="A362" s="564" t="s">
        <v>555</v>
      </c>
      <c r="B362" s="585" t="s">
        <v>591</v>
      </c>
      <c r="C362" s="566" t="s">
        <v>561</v>
      </c>
      <c r="D362" s="567"/>
      <c r="E362" s="560"/>
      <c r="F362" s="727"/>
    </row>
    <row r="363" spans="1:6" ht="15.75">
      <c r="A363" s="508"/>
      <c r="B363" s="496"/>
      <c r="C363" s="497"/>
      <c r="D363" s="498"/>
      <c r="E363" s="498"/>
      <c r="F363" s="763"/>
    </row>
    <row r="364" spans="1:6">
      <c r="A364" s="458"/>
      <c r="B364" s="18">
        <v>38</v>
      </c>
      <c r="C364" s="6" t="s">
        <v>66</v>
      </c>
      <c r="D364" s="10">
        <v>60000</v>
      </c>
      <c r="E364" s="9">
        <v>99510</v>
      </c>
      <c r="F364" s="673">
        <f>E364/D364</f>
        <v>1.6585000000000001</v>
      </c>
    </row>
    <row r="365" spans="1:6">
      <c r="A365" s="457" t="s">
        <v>610</v>
      </c>
      <c r="B365" s="153">
        <v>381</v>
      </c>
      <c r="C365" s="12" t="s">
        <v>41</v>
      </c>
      <c r="D365" s="15">
        <v>60000</v>
      </c>
      <c r="E365" s="135">
        <v>99510</v>
      </c>
      <c r="F365" s="677">
        <f>E365/D365</f>
        <v>1.6585000000000001</v>
      </c>
    </row>
    <row r="366" spans="1:6">
      <c r="A366" s="457"/>
      <c r="B366" s="153">
        <v>3811</v>
      </c>
      <c r="C366" s="12" t="s">
        <v>728</v>
      </c>
      <c r="D366" s="15"/>
      <c r="E366" s="135">
        <v>99510</v>
      </c>
      <c r="F366" s="677"/>
    </row>
    <row r="367" spans="1:6" ht="17.25" customHeight="1">
      <c r="A367" s="457"/>
      <c r="B367" s="153"/>
      <c r="C367" s="12"/>
      <c r="D367" s="15"/>
      <c r="E367" s="135"/>
      <c r="F367" s="677"/>
    </row>
    <row r="368" spans="1:6" ht="30" customHeight="1">
      <c r="A368" s="229" t="s">
        <v>25</v>
      </c>
      <c r="B368" s="230" t="s">
        <v>320</v>
      </c>
      <c r="C368" s="231" t="s">
        <v>285</v>
      </c>
      <c r="D368" s="232">
        <f>D371</f>
        <v>110000</v>
      </c>
      <c r="E368" s="232">
        <f>E371</f>
        <v>166470</v>
      </c>
      <c r="F368" s="666">
        <f>E368/D368</f>
        <v>1.5133636363636365</v>
      </c>
    </row>
    <row r="369" spans="1:6" ht="33.75" customHeight="1">
      <c r="A369" s="564" t="s">
        <v>555</v>
      </c>
      <c r="B369" s="585" t="s">
        <v>591</v>
      </c>
      <c r="C369" s="566" t="s">
        <v>561</v>
      </c>
      <c r="D369" s="567"/>
      <c r="E369" s="560"/>
      <c r="F369" s="727"/>
    </row>
    <row r="370" spans="1:6" ht="16.5" customHeight="1">
      <c r="A370" s="457"/>
      <c r="B370" s="109"/>
      <c r="C370" s="11"/>
      <c r="D370" s="61"/>
      <c r="E370" s="61"/>
      <c r="F370" s="664"/>
    </row>
    <row r="371" spans="1:6" ht="20.25" customHeight="1">
      <c r="A371" s="458"/>
      <c r="B371" s="110">
        <v>38</v>
      </c>
      <c r="C371" s="111" t="s">
        <v>66</v>
      </c>
      <c r="D371" s="64">
        <f>D372+D375</f>
        <v>110000</v>
      </c>
      <c r="E371" s="64">
        <f>E372+E375</f>
        <v>166470</v>
      </c>
      <c r="F371" s="665">
        <f>E371/D371</f>
        <v>1.5133636363636365</v>
      </c>
    </row>
    <row r="372" spans="1:6" ht="16.149999999999999" customHeight="1">
      <c r="A372" s="457" t="s">
        <v>443</v>
      </c>
      <c r="B372" s="109">
        <v>381</v>
      </c>
      <c r="C372" s="11" t="s">
        <v>41</v>
      </c>
      <c r="D372" s="61">
        <v>60000</v>
      </c>
      <c r="E372" s="61">
        <v>166470</v>
      </c>
      <c r="F372" s="664">
        <f>E372/D372</f>
        <v>2.7745000000000002</v>
      </c>
    </row>
    <row r="373" spans="1:6" ht="16.149999999999999" customHeight="1">
      <c r="A373" s="457"/>
      <c r="B373" s="109">
        <v>3811</v>
      </c>
      <c r="C373" s="11" t="s">
        <v>728</v>
      </c>
      <c r="D373" s="61"/>
      <c r="E373" s="61">
        <v>166470</v>
      </c>
      <c r="F373" s="664"/>
    </row>
    <row r="374" spans="1:6" ht="16.149999999999999" customHeight="1">
      <c r="A374" s="457"/>
      <c r="B374" s="109"/>
      <c r="C374" s="11"/>
      <c r="D374" s="61"/>
      <c r="E374" s="61"/>
      <c r="F374" s="664"/>
    </row>
    <row r="375" spans="1:6" ht="14.45" customHeight="1">
      <c r="A375" s="457" t="s">
        <v>611</v>
      </c>
      <c r="B375" s="109">
        <v>382</v>
      </c>
      <c r="C375" s="11" t="s">
        <v>699</v>
      </c>
      <c r="D375" s="61">
        <v>50000</v>
      </c>
      <c r="E375" s="61">
        <v>0</v>
      </c>
      <c r="F375" s="664">
        <v>0</v>
      </c>
    </row>
    <row r="376" spans="1:6" ht="15" customHeight="1">
      <c r="A376" s="457"/>
      <c r="B376" s="109"/>
      <c r="C376" s="11"/>
      <c r="D376" s="61"/>
      <c r="E376" s="61"/>
      <c r="F376" s="664"/>
    </row>
    <row r="377" spans="1:6" ht="25.5" customHeight="1">
      <c r="A377" s="229" t="s">
        <v>25</v>
      </c>
      <c r="B377" s="230" t="s">
        <v>349</v>
      </c>
      <c r="C377" s="231" t="s">
        <v>455</v>
      </c>
      <c r="D377" s="232">
        <v>100000</v>
      </c>
      <c r="E377" s="232">
        <v>50000</v>
      </c>
      <c r="F377" s="666">
        <f>E377/D377</f>
        <v>0.5</v>
      </c>
    </row>
    <row r="378" spans="1:6" ht="30.75" customHeight="1">
      <c r="A378" s="564" t="s">
        <v>555</v>
      </c>
      <c r="B378" s="585" t="s">
        <v>591</v>
      </c>
      <c r="C378" s="566" t="s">
        <v>561</v>
      </c>
      <c r="D378" s="567"/>
      <c r="E378" s="560"/>
      <c r="F378" s="727"/>
    </row>
    <row r="379" spans="1:6" ht="18.75" customHeight="1">
      <c r="A379" s="458"/>
      <c r="B379" s="110">
        <v>38</v>
      </c>
      <c r="C379" s="111" t="s">
        <v>66</v>
      </c>
      <c r="D379" s="64">
        <v>100000</v>
      </c>
      <c r="E379" s="64">
        <v>50000</v>
      </c>
      <c r="F379" s="665">
        <f>E379/D379</f>
        <v>0.5</v>
      </c>
    </row>
    <row r="380" spans="1:6" ht="16.899999999999999" customHeight="1">
      <c r="A380" s="457" t="s">
        <v>444</v>
      </c>
      <c r="B380" s="109">
        <v>381</v>
      </c>
      <c r="C380" s="11" t="s">
        <v>251</v>
      </c>
      <c r="D380" s="61">
        <v>100000</v>
      </c>
      <c r="E380" s="61">
        <v>50000</v>
      </c>
      <c r="F380" s="664">
        <f>E380/D380</f>
        <v>0.5</v>
      </c>
    </row>
    <row r="381" spans="1:6" ht="16.899999999999999" customHeight="1">
      <c r="A381" s="457"/>
      <c r="B381" s="109">
        <v>3811</v>
      </c>
      <c r="C381" s="11" t="s">
        <v>728</v>
      </c>
      <c r="D381" s="61"/>
      <c r="E381" s="61">
        <v>50000</v>
      </c>
      <c r="F381" s="664"/>
    </row>
    <row r="382" spans="1:6" ht="16.5" customHeight="1">
      <c r="A382" s="14"/>
      <c r="B382" s="109"/>
      <c r="C382" s="11"/>
      <c r="D382" s="61"/>
      <c r="E382" s="61"/>
      <c r="F382" s="664"/>
    </row>
    <row r="383" spans="1:6" ht="34.15" customHeight="1">
      <c r="A383" s="229" t="s">
        <v>25</v>
      </c>
      <c r="B383" s="230" t="s">
        <v>284</v>
      </c>
      <c r="C383" s="231" t="s">
        <v>343</v>
      </c>
      <c r="D383" s="232">
        <v>30000</v>
      </c>
      <c r="E383" s="232">
        <v>18000</v>
      </c>
      <c r="F383" s="666">
        <f>E383/D383</f>
        <v>0.6</v>
      </c>
    </row>
    <row r="384" spans="1:6" ht="29.25" customHeight="1">
      <c r="A384" s="564" t="s">
        <v>555</v>
      </c>
      <c r="B384" s="585" t="s">
        <v>591</v>
      </c>
      <c r="C384" s="566" t="s">
        <v>561</v>
      </c>
      <c r="D384" s="567"/>
      <c r="E384" s="560"/>
      <c r="F384" s="727"/>
    </row>
    <row r="385" spans="1:6" ht="15.75" customHeight="1">
      <c r="A385" s="457"/>
      <c r="B385" s="109"/>
      <c r="C385" s="11"/>
      <c r="D385" s="61"/>
      <c r="E385" s="61"/>
      <c r="F385" s="664"/>
    </row>
    <row r="386" spans="1:6" ht="15.75" customHeight="1">
      <c r="A386" s="458"/>
      <c r="B386" s="110">
        <v>38</v>
      </c>
      <c r="C386" s="111" t="s">
        <v>40</v>
      </c>
      <c r="D386" s="64">
        <v>30000</v>
      </c>
      <c r="E386" s="64">
        <v>18000</v>
      </c>
      <c r="F386" s="665">
        <f>E386/D386</f>
        <v>0.6</v>
      </c>
    </row>
    <row r="387" spans="1:6" ht="16.149999999999999" customHeight="1">
      <c r="A387" s="457" t="s">
        <v>612</v>
      </c>
      <c r="B387" s="109">
        <v>381</v>
      </c>
      <c r="C387" s="11" t="s">
        <v>41</v>
      </c>
      <c r="D387" s="61">
        <v>30000</v>
      </c>
      <c r="E387" s="61">
        <v>18000</v>
      </c>
      <c r="F387" s="664">
        <f>E387/D387</f>
        <v>0.6</v>
      </c>
    </row>
    <row r="388" spans="1:6" ht="16.149999999999999" customHeight="1">
      <c r="A388" s="457"/>
      <c r="B388" s="109">
        <v>3811</v>
      </c>
      <c r="C388" s="11" t="s">
        <v>728</v>
      </c>
      <c r="D388" s="61"/>
      <c r="E388" s="61">
        <v>18000</v>
      </c>
      <c r="F388" s="664"/>
    </row>
    <row r="389" spans="1:6" ht="15.75" customHeight="1">
      <c r="A389" s="457"/>
      <c r="B389" s="109"/>
      <c r="C389" s="11"/>
      <c r="D389" s="61"/>
      <c r="E389" s="61"/>
      <c r="F389" s="664"/>
    </row>
    <row r="390" spans="1:6" ht="43.9" customHeight="1">
      <c r="A390" s="229" t="s">
        <v>25</v>
      </c>
      <c r="B390" s="230" t="s">
        <v>418</v>
      </c>
      <c r="C390" s="231" t="s">
        <v>419</v>
      </c>
      <c r="D390" s="232">
        <f>D397</f>
        <v>900000</v>
      </c>
      <c r="E390" s="232">
        <f>E393+E397</f>
        <v>230045.64</v>
      </c>
      <c r="F390" s="666">
        <f>E390/D390</f>
        <v>0.25560626666666669</v>
      </c>
    </row>
    <row r="391" spans="1:6" ht="30.75" customHeight="1">
      <c r="A391" s="564" t="s">
        <v>555</v>
      </c>
      <c r="B391" s="585" t="s">
        <v>591</v>
      </c>
      <c r="C391" s="566" t="s">
        <v>561</v>
      </c>
      <c r="D391" s="567"/>
      <c r="E391" s="560"/>
      <c r="F391" s="727"/>
    </row>
    <row r="392" spans="1:6" s="633" customFormat="1" ht="17.25" customHeight="1">
      <c r="A392" s="628"/>
      <c r="B392" s="629"/>
      <c r="C392" s="630"/>
      <c r="D392" s="631"/>
      <c r="E392" s="632"/>
      <c r="F392" s="774"/>
    </row>
    <row r="393" spans="1:6" s="633" customFormat="1" ht="16.5" customHeight="1">
      <c r="A393" s="628"/>
      <c r="B393" s="635" t="s">
        <v>86</v>
      </c>
      <c r="C393" s="634" t="s">
        <v>30</v>
      </c>
      <c r="D393" s="631">
        <v>0</v>
      </c>
      <c r="E393" s="638">
        <v>163333.41</v>
      </c>
      <c r="F393" s="775">
        <v>0</v>
      </c>
    </row>
    <row r="394" spans="1:6" s="639" customFormat="1" ht="16.5" customHeight="1">
      <c r="A394" s="640"/>
      <c r="B394" s="641" t="s">
        <v>734</v>
      </c>
      <c r="C394" s="642" t="s">
        <v>33</v>
      </c>
      <c r="D394" s="643">
        <v>0</v>
      </c>
      <c r="E394" s="644">
        <v>163333.41</v>
      </c>
      <c r="F394" s="776">
        <v>0</v>
      </c>
    </row>
    <row r="395" spans="1:6" s="639" customFormat="1" ht="16.5" customHeight="1">
      <c r="A395" s="640"/>
      <c r="B395" s="641" t="s">
        <v>735</v>
      </c>
      <c r="C395" s="642" t="s">
        <v>733</v>
      </c>
      <c r="D395" s="643">
        <v>0</v>
      </c>
      <c r="E395" s="644">
        <v>163333.41</v>
      </c>
      <c r="F395" s="776">
        <v>0</v>
      </c>
    </row>
    <row r="396" spans="1:6" ht="15.75" customHeight="1">
      <c r="A396" s="14"/>
      <c r="B396" s="109"/>
      <c r="C396" s="11"/>
      <c r="D396" s="61"/>
      <c r="E396" s="61"/>
      <c r="F396" s="664"/>
    </row>
    <row r="397" spans="1:6" ht="15.75" customHeight="1">
      <c r="A397" s="457"/>
      <c r="B397" s="110">
        <v>38</v>
      </c>
      <c r="C397" s="111" t="s">
        <v>40</v>
      </c>
      <c r="D397" s="64">
        <f>D398+D401</f>
        <v>900000</v>
      </c>
      <c r="E397" s="64">
        <f>E398+E401</f>
        <v>66712.23</v>
      </c>
      <c r="F397" s="665">
        <f>E397/D397</f>
        <v>7.4124700000000002E-2</v>
      </c>
    </row>
    <row r="398" spans="1:6" ht="15.75" customHeight="1">
      <c r="A398" s="457" t="s">
        <v>613</v>
      </c>
      <c r="B398" s="109">
        <v>381</v>
      </c>
      <c r="C398" s="11" t="s">
        <v>41</v>
      </c>
      <c r="D398" s="61">
        <v>700000</v>
      </c>
      <c r="E398" s="61">
        <v>66712.23</v>
      </c>
      <c r="F398" s="664">
        <f>E398/D398</f>
        <v>9.5303185714285713E-2</v>
      </c>
    </row>
    <row r="399" spans="1:6" ht="15.75" customHeight="1">
      <c r="A399" s="457"/>
      <c r="B399" s="109">
        <v>3811</v>
      </c>
      <c r="C399" s="11" t="s">
        <v>728</v>
      </c>
      <c r="D399" s="61"/>
      <c r="E399" s="61">
        <v>66712.23</v>
      </c>
      <c r="F399" s="664"/>
    </row>
    <row r="400" spans="1:6" ht="15.75" customHeight="1">
      <c r="A400" s="457"/>
      <c r="B400" s="109"/>
      <c r="C400" s="11"/>
      <c r="D400" s="61"/>
      <c r="E400" s="61"/>
      <c r="F400" s="664"/>
    </row>
    <row r="401" spans="1:6">
      <c r="A401" s="457" t="s">
        <v>614</v>
      </c>
      <c r="B401" s="109">
        <v>382</v>
      </c>
      <c r="C401" s="11" t="s">
        <v>42</v>
      </c>
      <c r="D401" s="61">
        <v>200000</v>
      </c>
      <c r="E401" s="61">
        <v>0</v>
      </c>
      <c r="F401" s="664">
        <v>0</v>
      </c>
    </row>
    <row r="402" spans="1:6" ht="16.5" customHeight="1">
      <c r="A402" s="14"/>
      <c r="B402" s="109"/>
      <c r="C402" s="11"/>
      <c r="D402" s="61"/>
      <c r="E402" s="61"/>
      <c r="F402" s="664"/>
    </row>
    <row r="403" spans="1:6" ht="38.450000000000003" customHeight="1">
      <c r="A403" s="471" t="s">
        <v>23</v>
      </c>
      <c r="B403" s="493">
        <v>1005</v>
      </c>
      <c r="C403" s="473" t="s">
        <v>99</v>
      </c>
      <c r="D403" s="475">
        <f>D405+D414+D420+D436+D443</f>
        <v>6570000</v>
      </c>
      <c r="E403" s="474">
        <f>E405+E414+E420+E436+E443</f>
        <v>3861752.99</v>
      </c>
      <c r="F403" s="761">
        <f>E403/D403</f>
        <v>0.58778584322678851</v>
      </c>
    </row>
    <row r="404" spans="1:6" ht="18" customHeight="1">
      <c r="A404" s="486"/>
      <c r="B404" s="494"/>
      <c r="C404" s="210"/>
      <c r="D404" s="62"/>
      <c r="E404" s="62"/>
      <c r="F404" s="762"/>
    </row>
    <row r="405" spans="1:6" ht="28.5" customHeight="1">
      <c r="A405" s="229" t="s">
        <v>25</v>
      </c>
      <c r="B405" s="270" t="s">
        <v>100</v>
      </c>
      <c r="C405" s="271" t="s">
        <v>101</v>
      </c>
      <c r="D405" s="272">
        <f>D408</f>
        <v>5000000</v>
      </c>
      <c r="E405" s="272">
        <f>E408</f>
        <v>3602434.99</v>
      </c>
      <c r="F405" s="688">
        <f>E405/D405</f>
        <v>0.72048699800000005</v>
      </c>
    </row>
    <row r="406" spans="1:6" ht="28.15" customHeight="1">
      <c r="A406" s="564" t="s">
        <v>557</v>
      </c>
      <c r="B406" s="585" t="s">
        <v>592</v>
      </c>
      <c r="C406" s="558" t="s">
        <v>562</v>
      </c>
      <c r="D406" s="559"/>
      <c r="E406" s="559"/>
      <c r="F406" s="671"/>
    </row>
    <row r="407" spans="1:6" ht="17.25" customHeight="1">
      <c r="A407" s="210"/>
      <c r="B407" s="494"/>
      <c r="C407" s="509"/>
      <c r="D407" s="41"/>
      <c r="E407" s="510"/>
      <c r="F407" s="777"/>
    </row>
    <row r="408" spans="1:6" ht="28.15" customHeight="1">
      <c r="A408" s="456"/>
      <c r="B408" s="105">
        <v>37</v>
      </c>
      <c r="C408" s="17" t="s">
        <v>102</v>
      </c>
      <c r="D408" s="136">
        <f>D409+D411</f>
        <v>5000000</v>
      </c>
      <c r="E408" s="9">
        <f>E409+E411</f>
        <v>3602434.99</v>
      </c>
      <c r="F408" s="673">
        <f>E408/D408</f>
        <v>0.72048699800000005</v>
      </c>
    </row>
    <row r="409" spans="1:6" ht="26.25">
      <c r="A409" s="457" t="s">
        <v>615</v>
      </c>
      <c r="B409" s="109">
        <v>372</v>
      </c>
      <c r="C409" s="12" t="s">
        <v>103</v>
      </c>
      <c r="D409" s="135">
        <v>3300000</v>
      </c>
      <c r="E409" s="135">
        <v>2534000</v>
      </c>
      <c r="F409" s="677">
        <f>E409/D409</f>
        <v>0.76787878787878783</v>
      </c>
    </row>
    <row r="410" spans="1:6" ht="21.75" customHeight="1">
      <c r="A410" s="457"/>
      <c r="B410" s="109">
        <v>3721</v>
      </c>
      <c r="C410" s="12" t="s">
        <v>736</v>
      </c>
      <c r="D410" s="135"/>
      <c r="E410" s="135">
        <v>2534000</v>
      </c>
      <c r="F410" s="677"/>
    </row>
    <row r="411" spans="1:6" ht="40.9" customHeight="1">
      <c r="A411" s="75">
        <v>71</v>
      </c>
      <c r="B411" s="109">
        <v>372</v>
      </c>
      <c r="C411" s="12" t="s">
        <v>104</v>
      </c>
      <c r="D411" s="15">
        <v>1700000</v>
      </c>
      <c r="E411" s="135">
        <v>1068434.99</v>
      </c>
      <c r="F411" s="677">
        <f>E411/D411</f>
        <v>0.62849117058823534</v>
      </c>
    </row>
    <row r="412" spans="1:6" ht="24" customHeight="1">
      <c r="A412" s="75"/>
      <c r="B412" s="109">
        <v>3722</v>
      </c>
      <c r="C412" s="12" t="s">
        <v>737</v>
      </c>
      <c r="D412" s="15"/>
      <c r="E412" s="135">
        <v>1068434.99</v>
      </c>
      <c r="F412" s="677"/>
    </row>
    <row r="413" spans="1:6" ht="17.25" customHeight="1">
      <c r="A413" s="108"/>
      <c r="B413" s="109"/>
      <c r="C413" s="11"/>
      <c r="D413" s="76"/>
      <c r="E413" s="61"/>
      <c r="F413" s="664"/>
    </row>
    <row r="414" spans="1:6" ht="31.9" customHeight="1">
      <c r="A414" s="300" t="s">
        <v>25</v>
      </c>
      <c r="B414" s="230" t="s">
        <v>105</v>
      </c>
      <c r="C414" s="301" t="s">
        <v>294</v>
      </c>
      <c r="D414" s="302">
        <f>D417</f>
        <v>800000</v>
      </c>
      <c r="E414" s="232">
        <v>0</v>
      </c>
      <c r="F414" s="666">
        <v>0</v>
      </c>
    </row>
    <row r="415" spans="1:6" ht="26.25">
      <c r="A415" s="564" t="s">
        <v>557</v>
      </c>
      <c r="B415" s="585" t="s">
        <v>592</v>
      </c>
      <c r="C415" s="558" t="s">
        <v>562</v>
      </c>
      <c r="D415" s="559"/>
      <c r="E415" s="559"/>
      <c r="F415" s="671"/>
    </row>
    <row r="416" spans="1:6">
      <c r="A416" s="210"/>
      <c r="B416" s="494"/>
      <c r="C416" s="210"/>
      <c r="D416" s="198"/>
      <c r="E416" s="62"/>
      <c r="F416" s="762"/>
    </row>
    <row r="417" spans="1:6" ht="28.15" customHeight="1">
      <c r="A417" s="456"/>
      <c r="B417" s="105">
        <v>37</v>
      </c>
      <c r="C417" s="17" t="s">
        <v>102</v>
      </c>
      <c r="D417" s="136">
        <f>D418</f>
        <v>800000</v>
      </c>
      <c r="E417" s="9">
        <v>0</v>
      </c>
      <c r="F417" s="673">
        <v>0</v>
      </c>
    </row>
    <row r="418" spans="1:6" ht="29.45" customHeight="1">
      <c r="A418" s="457" t="s">
        <v>616</v>
      </c>
      <c r="B418" s="109">
        <v>372</v>
      </c>
      <c r="C418" s="11" t="s">
        <v>177</v>
      </c>
      <c r="D418" s="61">
        <v>800000</v>
      </c>
      <c r="E418" s="61">
        <v>0</v>
      </c>
      <c r="F418" s="664">
        <v>0</v>
      </c>
    </row>
    <row r="419" spans="1:6">
      <c r="A419" s="108"/>
      <c r="B419" s="109"/>
      <c r="C419" s="11"/>
      <c r="D419" s="76"/>
      <c r="E419" s="61"/>
      <c r="F419" s="664"/>
    </row>
    <row r="420" spans="1:6" ht="18.75" customHeight="1">
      <c r="A420" s="231" t="s">
        <v>25</v>
      </c>
      <c r="B420" s="230" t="s">
        <v>268</v>
      </c>
      <c r="C420" s="231" t="s">
        <v>106</v>
      </c>
      <c r="D420" s="352">
        <f>D423+D426+D430</f>
        <v>400000</v>
      </c>
      <c r="E420" s="352">
        <f>E423+E426+E430</f>
        <v>173200</v>
      </c>
      <c r="F420" s="778">
        <f>E420/D420</f>
        <v>0.433</v>
      </c>
    </row>
    <row r="421" spans="1:6" ht="26.25">
      <c r="A421" s="564" t="s">
        <v>557</v>
      </c>
      <c r="B421" s="585" t="s">
        <v>592</v>
      </c>
      <c r="C421" s="558" t="s">
        <v>562</v>
      </c>
      <c r="D421" s="559"/>
      <c r="E421" s="559"/>
      <c r="F421" s="671"/>
    </row>
    <row r="422" spans="1:6" s="345" customFormat="1">
      <c r="A422" s="573"/>
      <c r="B422" s="576"/>
      <c r="C422" s="577"/>
      <c r="D422" s="578"/>
      <c r="E422" s="578"/>
      <c r="F422" s="674"/>
    </row>
    <row r="423" spans="1:6">
      <c r="A423" s="368"/>
      <c r="B423" s="310">
        <v>32</v>
      </c>
      <c r="C423" s="354" t="s">
        <v>30</v>
      </c>
      <c r="D423" s="388">
        <f>D424</f>
        <v>50000</v>
      </c>
      <c r="E423" s="388">
        <v>0</v>
      </c>
      <c r="F423" s="779">
        <v>0</v>
      </c>
    </row>
    <row r="424" spans="1:6">
      <c r="A424" s="369">
        <v>73</v>
      </c>
      <c r="B424" s="389">
        <v>329</v>
      </c>
      <c r="C424" s="358" t="s">
        <v>34</v>
      </c>
      <c r="D424" s="391">
        <v>50000</v>
      </c>
      <c r="E424" s="390">
        <v>0</v>
      </c>
      <c r="F424" s="780">
        <v>0</v>
      </c>
    </row>
    <row r="425" spans="1:6" ht="15.75">
      <c r="A425" s="503"/>
      <c r="B425" s="504"/>
      <c r="C425" s="511"/>
      <c r="D425" s="512"/>
      <c r="E425" s="62"/>
      <c r="F425" s="762"/>
    </row>
    <row r="426" spans="1:6" ht="26.45" customHeight="1">
      <c r="A426" s="513"/>
      <c r="B426" s="105">
        <v>36</v>
      </c>
      <c r="C426" s="17" t="s">
        <v>269</v>
      </c>
      <c r="D426" s="136">
        <f>D427</f>
        <v>50000</v>
      </c>
      <c r="E426" s="64">
        <v>17325</v>
      </c>
      <c r="F426" s="665">
        <f>E426/D426</f>
        <v>0.34649999999999997</v>
      </c>
    </row>
    <row r="427" spans="1:6" ht="16.899999999999999" customHeight="1">
      <c r="A427" s="456" t="s">
        <v>617</v>
      </c>
      <c r="B427" s="103">
        <v>366</v>
      </c>
      <c r="C427" s="16" t="s">
        <v>193</v>
      </c>
      <c r="D427" s="154">
        <v>50000</v>
      </c>
      <c r="E427" s="61">
        <v>17325</v>
      </c>
      <c r="F427" s="664">
        <v>0.34649999999999997</v>
      </c>
    </row>
    <row r="428" spans="1:6" ht="29.25" customHeight="1">
      <c r="A428" s="456"/>
      <c r="B428" s="103">
        <v>3661</v>
      </c>
      <c r="C428" s="16" t="s">
        <v>732</v>
      </c>
      <c r="D428" s="154"/>
      <c r="E428" s="61">
        <v>17325</v>
      </c>
      <c r="F428" s="664"/>
    </row>
    <row r="429" spans="1:6" ht="15.75">
      <c r="A429" s="503"/>
      <c r="B429" s="504"/>
      <c r="C429" s="511"/>
      <c r="D429" s="512"/>
      <c r="E429" s="62"/>
      <c r="F429" s="762"/>
    </row>
    <row r="430" spans="1:6">
      <c r="A430" s="75"/>
      <c r="B430" s="105">
        <v>38</v>
      </c>
      <c r="C430" s="17" t="s">
        <v>66</v>
      </c>
      <c r="D430" s="136">
        <f>D431+D434</f>
        <v>300000</v>
      </c>
      <c r="E430" s="9">
        <f>E431+E434</f>
        <v>155875</v>
      </c>
      <c r="F430" s="673">
        <f>E430/D430</f>
        <v>0.51958333333333329</v>
      </c>
    </row>
    <row r="431" spans="1:6" ht="15" customHeight="1">
      <c r="A431" s="75">
        <v>75</v>
      </c>
      <c r="B431" s="109">
        <v>381</v>
      </c>
      <c r="C431" s="11" t="s">
        <v>41</v>
      </c>
      <c r="D431" s="61">
        <v>100000</v>
      </c>
      <c r="E431" s="61">
        <v>155875</v>
      </c>
      <c r="F431" s="664">
        <f>E431/D431</f>
        <v>1.5587500000000001</v>
      </c>
    </row>
    <row r="432" spans="1:6" ht="15" customHeight="1">
      <c r="A432" s="75"/>
      <c r="B432" s="109">
        <v>3811</v>
      </c>
      <c r="C432" s="11" t="s">
        <v>728</v>
      </c>
      <c r="D432" s="61"/>
      <c r="E432" s="61">
        <v>155875</v>
      </c>
      <c r="F432" s="664"/>
    </row>
    <row r="433" spans="1:6" ht="15" customHeight="1">
      <c r="A433" s="75"/>
      <c r="B433" s="109"/>
      <c r="C433" s="11"/>
      <c r="D433" s="61"/>
      <c r="E433" s="61"/>
      <c r="F433" s="664"/>
    </row>
    <row r="434" spans="1:6">
      <c r="A434" s="75">
        <v>76</v>
      </c>
      <c r="B434" s="109">
        <v>382</v>
      </c>
      <c r="C434" s="11" t="s">
        <v>42</v>
      </c>
      <c r="D434" s="61">
        <v>200000</v>
      </c>
      <c r="E434" s="61">
        <v>0</v>
      </c>
      <c r="F434" s="664">
        <v>0</v>
      </c>
    </row>
    <row r="435" spans="1:6">
      <c r="A435" s="108"/>
      <c r="B435" s="109"/>
      <c r="C435" s="11"/>
      <c r="D435" s="61"/>
      <c r="E435" s="61"/>
      <c r="F435" s="664"/>
    </row>
    <row r="436" spans="1:6">
      <c r="A436" s="244" t="s">
        <v>25</v>
      </c>
      <c r="B436" s="245" t="s">
        <v>279</v>
      </c>
      <c r="C436" s="246" t="s">
        <v>295</v>
      </c>
      <c r="D436" s="247">
        <f>D439</f>
        <v>170000</v>
      </c>
      <c r="E436" s="247">
        <f>E439</f>
        <v>86118</v>
      </c>
      <c r="F436" s="732">
        <f>E436/D436</f>
        <v>0.50657647058823529</v>
      </c>
    </row>
    <row r="437" spans="1:6" ht="26.25">
      <c r="A437" s="564" t="s">
        <v>557</v>
      </c>
      <c r="B437" s="585" t="s">
        <v>592</v>
      </c>
      <c r="C437" s="558" t="s">
        <v>562</v>
      </c>
      <c r="D437" s="559"/>
      <c r="E437" s="559"/>
      <c r="F437" s="671"/>
    </row>
    <row r="438" spans="1:6" s="345" customFormat="1">
      <c r="A438" s="573"/>
      <c r="B438" s="576"/>
      <c r="C438" s="577"/>
      <c r="D438" s="578"/>
      <c r="E438" s="578"/>
      <c r="F438" s="674"/>
    </row>
    <row r="439" spans="1:6" ht="21" customHeight="1">
      <c r="A439" s="204"/>
      <c r="B439" s="110">
        <v>38</v>
      </c>
      <c r="C439" s="111" t="s">
        <v>66</v>
      </c>
      <c r="D439" s="64">
        <f>D440</f>
        <v>170000</v>
      </c>
      <c r="E439" s="64">
        <v>86118</v>
      </c>
      <c r="F439" s="665">
        <v>0.50660000000000005</v>
      </c>
    </row>
    <row r="440" spans="1:6">
      <c r="A440" s="75">
        <v>77</v>
      </c>
      <c r="B440" s="109">
        <v>381</v>
      </c>
      <c r="C440" s="11" t="s">
        <v>41</v>
      </c>
      <c r="D440" s="61">
        <v>170000</v>
      </c>
      <c r="E440" s="61">
        <v>86118</v>
      </c>
      <c r="F440" s="664">
        <v>0.50660000000000005</v>
      </c>
    </row>
    <row r="441" spans="1:6">
      <c r="A441" s="75"/>
      <c r="B441" s="109">
        <v>3811</v>
      </c>
      <c r="C441" s="11" t="s">
        <v>728</v>
      </c>
      <c r="D441" s="61"/>
      <c r="E441" s="61">
        <v>86118</v>
      </c>
      <c r="F441" s="664"/>
    </row>
    <row r="442" spans="1:6">
      <c r="A442" s="75"/>
      <c r="B442" s="109"/>
      <c r="C442" s="11"/>
      <c r="D442" s="61"/>
      <c r="E442" s="61"/>
      <c r="F442" s="664"/>
    </row>
    <row r="443" spans="1:6" ht="26.25">
      <c r="A443" s="619" t="s">
        <v>25</v>
      </c>
      <c r="B443" s="245" t="s">
        <v>668</v>
      </c>
      <c r="C443" s="246" t="s">
        <v>669</v>
      </c>
      <c r="D443" s="247">
        <v>200000</v>
      </c>
      <c r="E443" s="247">
        <v>0</v>
      </c>
      <c r="F443" s="732">
        <v>0</v>
      </c>
    </row>
    <row r="444" spans="1:6" ht="26.25">
      <c r="A444" s="564" t="s">
        <v>557</v>
      </c>
      <c r="B444" s="585" t="s">
        <v>681</v>
      </c>
      <c r="C444" s="558" t="s">
        <v>682</v>
      </c>
      <c r="D444" s="559"/>
      <c r="E444" s="559"/>
      <c r="F444" s="671"/>
    </row>
    <row r="445" spans="1:6">
      <c r="A445" s="75"/>
      <c r="B445" s="109"/>
      <c r="C445" s="11"/>
      <c r="D445" s="61"/>
      <c r="E445" s="61"/>
      <c r="F445" s="664"/>
    </row>
    <row r="446" spans="1:6" ht="26.25">
      <c r="A446" s="73"/>
      <c r="B446" s="110">
        <v>37</v>
      </c>
      <c r="C446" s="17" t="s">
        <v>102</v>
      </c>
      <c r="D446" s="61">
        <v>200000</v>
      </c>
      <c r="E446" s="61">
        <v>0</v>
      </c>
      <c r="F446" s="664">
        <v>0</v>
      </c>
    </row>
    <row r="447" spans="1:6" ht="26.25">
      <c r="A447" s="75">
        <v>78</v>
      </c>
      <c r="B447" s="109">
        <v>372</v>
      </c>
      <c r="C447" s="11" t="s">
        <v>177</v>
      </c>
      <c r="D447" s="61">
        <v>200000</v>
      </c>
      <c r="E447" s="61">
        <v>0</v>
      </c>
      <c r="F447" s="664">
        <v>0</v>
      </c>
    </row>
    <row r="448" spans="1:6" ht="16.5" customHeight="1">
      <c r="A448" s="514"/>
      <c r="B448" s="494"/>
      <c r="C448" s="210"/>
      <c r="D448" s="62"/>
      <c r="E448" s="62"/>
      <c r="F448" s="762"/>
    </row>
    <row r="449" spans="1:6" ht="36" customHeight="1">
      <c r="A449" s="515" t="s">
        <v>23</v>
      </c>
      <c r="B449" s="516">
        <v>1006</v>
      </c>
      <c r="C449" s="517" t="s">
        <v>107</v>
      </c>
      <c r="D449" s="518">
        <f>D451+D459+D466+D471+D478+D488+D520</f>
        <v>11353000</v>
      </c>
      <c r="E449" s="518">
        <f>E451+E459+E466+E471+E478+E488+E520</f>
        <v>5839916.5700000003</v>
      </c>
      <c r="F449" s="781">
        <f>E449/D449</f>
        <v>0.51439413106667842</v>
      </c>
    </row>
    <row r="450" spans="1:6" s="116" customFormat="1" ht="15.75" customHeight="1">
      <c r="A450" s="210"/>
      <c r="B450" s="494"/>
      <c r="C450" s="210"/>
      <c r="D450" s="62"/>
      <c r="E450" s="62"/>
      <c r="F450" s="762"/>
    </row>
    <row r="451" spans="1:6" ht="33" customHeight="1">
      <c r="A451" s="229" t="s">
        <v>25</v>
      </c>
      <c r="B451" s="270" t="s">
        <v>195</v>
      </c>
      <c r="C451" s="271" t="s">
        <v>277</v>
      </c>
      <c r="D451" s="272">
        <f>D454</f>
        <v>3000000</v>
      </c>
      <c r="E451" s="272">
        <f>E454</f>
        <v>1713618.17</v>
      </c>
      <c r="F451" s="688">
        <f>E451/D451</f>
        <v>0.57120605666666668</v>
      </c>
    </row>
    <row r="452" spans="1:6" ht="27.6" customHeight="1">
      <c r="A452" s="564" t="s">
        <v>557</v>
      </c>
      <c r="B452" s="565">
        <v>109</v>
      </c>
      <c r="C452" s="558" t="s">
        <v>563</v>
      </c>
      <c r="D452" s="559"/>
      <c r="E452" s="559"/>
      <c r="F452" s="671"/>
    </row>
    <row r="453" spans="1:6" ht="17.25" customHeight="1">
      <c r="A453" s="210"/>
      <c r="B453" s="494"/>
      <c r="C453" s="210"/>
      <c r="D453" s="198"/>
      <c r="E453" s="62"/>
      <c r="F453" s="762"/>
    </row>
    <row r="454" spans="1:6" ht="27" customHeight="1">
      <c r="A454" s="75"/>
      <c r="B454" s="105">
        <v>37</v>
      </c>
      <c r="C454" s="17" t="s">
        <v>102</v>
      </c>
      <c r="D454" s="136">
        <f>D455</f>
        <v>3000000</v>
      </c>
      <c r="E454" s="9">
        <f>E455</f>
        <v>1713618.17</v>
      </c>
      <c r="F454" s="673">
        <f>E454/D454</f>
        <v>0.57120605666666668</v>
      </c>
    </row>
    <row r="455" spans="1:6" s="345" customFormat="1" ht="28.15" customHeight="1">
      <c r="A455" s="75">
        <v>79</v>
      </c>
      <c r="B455" s="109">
        <v>372</v>
      </c>
      <c r="C455" s="12" t="s">
        <v>226</v>
      </c>
      <c r="D455" s="61">
        <v>3000000</v>
      </c>
      <c r="E455" s="61">
        <f>E456+E457</f>
        <v>1713618.17</v>
      </c>
      <c r="F455" s="664">
        <v>0.57120000000000004</v>
      </c>
    </row>
    <row r="456" spans="1:6" s="345" customFormat="1" ht="18" customHeight="1">
      <c r="A456" s="75"/>
      <c r="B456" s="109">
        <v>3721</v>
      </c>
      <c r="C456" s="12" t="s">
        <v>731</v>
      </c>
      <c r="D456" s="61"/>
      <c r="E456" s="61">
        <v>1333910.75</v>
      </c>
      <c r="F456" s="664"/>
    </row>
    <row r="457" spans="1:6" s="345" customFormat="1" ht="18" customHeight="1">
      <c r="A457" s="75"/>
      <c r="B457" s="109">
        <v>3722</v>
      </c>
      <c r="C457" s="12" t="s">
        <v>737</v>
      </c>
      <c r="D457" s="61"/>
      <c r="E457" s="61">
        <v>379707.42</v>
      </c>
      <c r="F457" s="664"/>
    </row>
    <row r="458" spans="1:6" s="116" customFormat="1" ht="16.5" customHeight="1">
      <c r="A458" s="108"/>
      <c r="B458" s="109"/>
      <c r="C458" s="12"/>
      <c r="D458" s="61"/>
      <c r="E458" s="61"/>
      <c r="F458" s="664"/>
    </row>
    <row r="459" spans="1:6" s="116" customFormat="1" ht="30" customHeight="1">
      <c r="A459" s="178" t="s">
        <v>25</v>
      </c>
      <c r="B459" s="179" t="s">
        <v>260</v>
      </c>
      <c r="C459" s="166" t="s">
        <v>296</v>
      </c>
      <c r="D459" s="152">
        <f>D462</f>
        <v>3700000</v>
      </c>
      <c r="E459" s="152">
        <v>2080000</v>
      </c>
      <c r="F459" s="695">
        <f>E459/D459</f>
        <v>0.56216216216216219</v>
      </c>
    </row>
    <row r="460" spans="1:6" ht="30.6" customHeight="1">
      <c r="A460" s="564" t="s">
        <v>557</v>
      </c>
      <c r="B460" s="565">
        <v>109</v>
      </c>
      <c r="C460" s="558" t="s">
        <v>563</v>
      </c>
      <c r="D460" s="559"/>
      <c r="E460" s="559"/>
      <c r="F460" s="671"/>
    </row>
    <row r="461" spans="1:6">
      <c r="A461" s="309"/>
      <c r="B461" s="310"/>
      <c r="C461" s="311"/>
      <c r="D461" s="312"/>
      <c r="E461" s="312"/>
      <c r="F461" s="702"/>
    </row>
    <row r="462" spans="1:6" ht="28.9" customHeight="1">
      <c r="A462" s="454"/>
      <c r="B462" s="170">
        <v>37</v>
      </c>
      <c r="C462" s="17" t="s">
        <v>102</v>
      </c>
      <c r="D462" s="172">
        <v>3700000</v>
      </c>
      <c r="E462" s="172">
        <v>2080000</v>
      </c>
      <c r="F462" s="773">
        <v>0.56220000000000003</v>
      </c>
    </row>
    <row r="463" spans="1:6" ht="28.5" customHeight="1">
      <c r="A463" s="75">
        <v>80</v>
      </c>
      <c r="B463" s="109">
        <v>372</v>
      </c>
      <c r="C463" s="12" t="s">
        <v>226</v>
      </c>
      <c r="D463" s="61">
        <v>3700000</v>
      </c>
      <c r="E463" s="61">
        <v>2080000</v>
      </c>
      <c r="F463" s="664">
        <v>0.56220000000000003</v>
      </c>
    </row>
    <row r="464" spans="1:6" ht="21" customHeight="1">
      <c r="A464" s="75"/>
      <c r="B464" s="109">
        <v>3721</v>
      </c>
      <c r="C464" s="12" t="s">
        <v>731</v>
      </c>
      <c r="D464" s="61"/>
      <c r="E464" s="61">
        <v>2080000</v>
      </c>
      <c r="F464" s="664"/>
    </row>
    <row r="465" spans="1:6" ht="21" customHeight="1">
      <c r="A465" s="108"/>
      <c r="B465" s="109"/>
      <c r="C465" s="12"/>
      <c r="D465" s="61"/>
      <c r="E465" s="61"/>
      <c r="F465" s="664"/>
    </row>
    <row r="466" spans="1:6" ht="31.15" customHeight="1">
      <c r="A466" s="178" t="s">
        <v>25</v>
      </c>
      <c r="B466" s="179" t="s">
        <v>261</v>
      </c>
      <c r="C466" s="166" t="s">
        <v>276</v>
      </c>
      <c r="D466" s="152">
        <f>D468</f>
        <v>200000</v>
      </c>
      <c r="E466" s="152">
        <v>0</v>
      </c>
      <c r="F466" s="695">
        <v>0</v>
      </c>
    </row>
    <row r="467" spans="1:6" ht="28.15" customHeight="1">
      <c r="A467" s="564" t="s">
        <v>557</v>
      </c>
      <c r="B467" s="565">
        <v>109</v>
      </c>
      <c r="C467" s="558" t="s">
        <v>563</v>
      </c>
      <c r="D467" s="559"/>
      <c r="E467" s="559"/>
      <c r="F467" s="671"/>
    </row>
    <row r="468" spans="1:6" ht="29.45" customHeight="1">
      <c r="A468" s="454"/>
      <c r="B468" s="170">
        <v>37</v>
      </c>
      <c r="C468" s="17" t="s">
        <v>102</v>
      </c>
      <c r="D468" s="172">
        <f>D469</f>
        <v>200000</v>
      </c>
      <c r="E468" s="172">
        <v>0</v>
      </c>
      <c r="F468" s="773">
        <v>0</v>
      </c>
    </row>
    <row r="469" spans="1:6" ht="25.9" customHeight="1">
      <c r="A469" s="75">
        <v>81</v>
      </c>
      <c r="B469" s="109">
        <v>372</v>
      </c>
      <c r="C469" s="12" t="s">
        <v>226</v>
      </c>
      <c r="D469" s="61">
        <v>200000</v>
      </c>
      <c r="E469" s="61">
        <v>0</v>
      </c>
      <c r="F469" s="664">
        <v>0</v>
      </c>
    </row>
    <row r="470" spans="1:6">
      <c r="A470" s="108"/>
      <c r="B470" s="109"/>
      <c r="C470" s="11"/>
      <c r="D470" s="61"/>
      <c r="E470" s="61"/>
      <c r="F470" s="664"/>
    </row>
    <row r="471" spans="1:6" ht="30" customHeight="1">
      <c r="A471" s="300" t="s">
        <v>25</v>
      </c>
      <c r="B471" s="230" t="s">
        <v>233</v>
      </c>
      <c r="C471" s="231" t="s">
        <v>108</v>
      </c>
      <c r="D471" s="272">
        <v>300000</v>
      </c>
      <c r="E471" s="232">
        <v>150000</v>
      </c>
      <c r="F471" s="666">
        <f>E471/D471</f>
        <v>0.5</v>
      </c>
    </row>
    <row r="472" spans="1:6" ht="27" customHeight="1">
      <c r="A472" s="564" t="s">
        <v>557</v>
      </c>
      <c r="B472" s="565">
        <v>109</v>
      </c>
      <c r="C472" s="558" t="s">
        <v>563</v>
      </c>
      <c r="D472" s="559"/>
      <c r="E472" s="559"/>
      <c r="F472" s="671"/>
    </row>
    <row r="473" spans="1:6" s="345" customFormat="1" ht="15.75" customHeight="1">
      <c r="A473" s="573"/>
      <c r="B473" s="576"/>
      <c r="C473" s="577"/>
      <c r="D473" s="578"/>
      <c r="E473" s="578"/>
      <c r="F473" s="674"/>
    </row>
    <row r="474" spans="1:6">
      <c r="A474" s="108"/>
      <c r="B474" s="110">
        <v>38</v>
      </c>
      <c r="C474" s="111" t="s">
        <v>196</v>
      </c>
      <c r="D474" s="9">
        <v>300000</v>
      </c>
      <c r="E474" s="64">
        <v>150000</v>
      </c>
      <c r="F474" s="665">
        <v>0.5</v>
      </c>
    </row>
    <row r="475" spans="1:6">
      <c r="A475" s="75">
        <v>82</v>
      </c>
      <c r="B475" s="109">
        <v>381</v>
      </c>
      <c r="C475" s="11" t="s">
        <v>41</v>
      </c>
      <c r="D475" s="135">
        <v>300000</v>
      </c>
      <c r="E475" s="61">
        <v>150000</v>
      </c>
      <c r="F475" s="664">
        <v>0.5</v>
      </c>
    </row>
    <row r="476" spans="1:6">
      <c r="A476" s="75"/>
      <c r="B476" s="109">
        <v>3811</v>
      </c>
      <c r="C476" s="11" t="s">
        <v>728</v>
      </c>
      <c r="D476" s="135"/>
      <c r="E476" s="61">
        <v>150000</v>
      </c>
      <c r="F476" s="664"/>
    </row>
    <row r="477" spans="1:6">
      <c r="A477" s="108"/>
      <c r="B477" s="109"/>
      <c r="C477" s="11"/>
      <c r="D477" s="61"/>
      <c r="E477" s="61"/>
      <c r="F477" s="664"/>
    </row>
    <row r="478" spans="1:6" ht="27.6" customHeight="1">
      <c r="A478" s="229" t="s">
        <v>25</v>
      </c>
      <c r="B478" s="270" t="s">
        <v>249</v>
      </c>
      <c r="C478" s="271" t="s">
        <v>297</v>
      </c>
      <c r="D478" s="272">
        <f>D481</f>
        <v>370000</v>
      </c>
      <c r="E478" s="272">
        <f>E481</f>
        <v>182000</v>
      </c>
      <c r="F478" s="688">
        <f>E478/D478</f>
        <v>0.49189189189189192</v>
      </c>
    </row>
    <row r="479" spans="1:6" ht="28.15" customHeight="1">
      <c r="A479" s="564" t="s">
        <v>557</v>
      </c>
      <c r="B479" s="565">
        <v>109</v>
      </c>
      <c r="C479" s="558" t="s">
        <v>563</v>
      </c>
      <c r="D479" s="559"/>
      <c r="E479" s="559"/>
      <c r="F479" s="671"/>
    </row>
    <row r="480" spans="1:6" s="345" customFormat="1">
      <c r="A480" s="573"/>
      <c r="B480" s="576"/>
      <c r="C480" s="577"/>
      <c r="D480" s="578"/>
      <c r="E480" s="578"/>
      <c r="F480" s="674"/>
    </row>
    <row r="481" spans="1:6">
      <c r="A481" s="11"/>
      <c r="B481" s="105">
        <v>38</v>
      </c>
      <c r="C481" s="17" t="s">
        <v>66</v>
      </c>
      <c r="D481" s="136">
        <f>D482</f>
        <v>370000</v>
      </c>
      <c r="E481" s="9">
        <f>E482+E485</f>
        <v>182000</v>
      </c>
      <c r="F481" s="673">
        <f>E481/D481</f>
        <v>0.49189189189189192</v>
      </c>
    </row>
    <row r="482" spans="1:6">
      <c r="A482" s="75">
        <v>83</v>
      </c>
      <c r="B482" s="109">
        <v>381</v>
      </c>
      <c r="C482" s="12" t="s">
        <v>251</v>
      </c>
      <c r="D482" s="61">
        <v>370000</v>
      </c>
      <c r="E482" s="61">
        <v>137000</v>
      </c>
      <c r="F482" s="664">
        <f>E482/D482</f>
        <v>0.37027027027027026</v>
      </c>
    </row>
    <row r="483" spans="1:6">
      <c r="A483" s="75"/>
      <c r="B483" s="109">
        <v>3811</v>
      </c>
      <c r="C483" s="12" t="s">
        <v>728</v>
      </c>
      <c r="D483" s="61"/>
      <c r="E483" s="61">
        <v>137000</v>
      </c>
      <c r="F483" s="664"/>
    </row>
    <row r="484" spans="1:6">
      <c r="A484" s="75"/>
      <c r="B484" s="109"/>
      <c r="C484" s="12"/>
      <c r="D484" s="61"/>
      <c r="E484" s="61"/>
      <c r="F484" s="664"/>
    </row>
    <row r="485" spans="1:6">
      <c r="A485" s="75"/>
      <c r="B485" s="109">
        <v>382</v>
      </c>
      <c r="C485" s="12" t="s">
        <v>42</v>
      </c>
      <c r="D485" s="61"/>
      <c r="E485" s="61">
        <v>45000</v>
      </c>
      <c r="F485" s="664"/>
    </row>
    <row r="486" spans="1:6" ht="26.25">
      <c r="A486" s="75"/>
      <c r="B486" s="109">
        <v>3821</v>
      </c>
      <c r="C486" s="12" t="s">
        <v>730</v>
      </c>
      <c r="D486" s="61"/>
      <c r="E486" s="61">
        <v>45000</v>
      </c>
      <c r="F486" s="664"/>
    </row>
    <row r="487" spans="1:6">
      <c r="A487" s="108"/>
      <c r="B487" s="109"/>
      <c r="C487" s="12"/>
      <c r="D487" s="61"/>
      <c r="E487" s="61"/>
      <c r="F487" s="664"/>
    </row>
    <row r="488" spans="1:6" ht="27.6" customHeight="1">
      <c r="A488" s="306" t="s">
        <v>25</v>
      </c>
      <c r="B488" s="307" t="s">
        <v>283</v>
      </c>
      <c r="C488" s="308" t="s">
        <v>293</v>
      </c>
      <c r="D488" s="376">
        <f>D490+D500+D512+D516</f>
        <v>3680000</v>
      </c>
      <c r="E488" s="232">
        <f>E490+E500+E512+E516</f>
        <v>1696070.9</v>
      </c>
      <c r="F488" s="666">
        <f>E488/D488</f>
        <v>0.4608888315217391</v>
      </c>
    </row>
    <row r="489" spans="1:6" ht="27" customHeight="1">
      <c r="A489" s="579" t="s">
        <v>557</v>
      </c>
      <c r="B489" s="580">
        <v>109</v>
      </c>
      <c r="C489" s="581" t="s">
        <v>563</v>
      </c>
      <c r="D489" s="559"/>
      <c r="E489" s="560"/>
      <c r="F489" s="727"/>
    </row>
    <row r="490" spans="1:6">
      <c r="A490" s="368"/>
      <c r="B490" s="310">
        <v>31</v>
      </c>
      <c r="C490" s="311" t="s">
        <v>26</v>
      </c>
      <c r="D490" s="284">
        <f>D491+D494+D496</f>
        <v>1955000</v>
      </c>
      <c r="E490" s="312">
        <f>E491+E494+E496</f>
        <v>1127088.81</v>
      </c>
      <c r="F490" s="702">
        <f>E490/D490</f>
        <v>0.57651601534526853</v>
      </c>
    </row>
    <row r="491" spans="1:6">
      <c r="A491" s="75">
        <v>84</v>
      </c>
      <c r="B491" s="109">
        <v>311</v>
      </c>
      <c r="C491" s="12" t="s">
        <v>27</v>
      </c>
      <c r="D491" s="135">
        <v>1630000</v>
      </c>
      <c r="E491" s="61">
        <v>967458.21</v>
      </c>
      <c r="F491" s="664">
        <f>E491/D491</f>
        <v>0.59353264417177909</v>
      </c>
    </row>
    <row r="492" spans="1:6">
      <c r="A492" s="75"/>
      <c r="B492" s="109">
        <v>3111</v>
      </c>
      <c r="C492" s="12" t="s">
        <v>738</v>
      </c>
      <c r="D492" s="135"/>
      <c r="E492" s="61">
        <v>967458.21</v>
      </c>
      <c r="F492" s="664"/>
    </row>
    <row r="493" spans="1:6">
      <c r="A493" s="75"/>
      <c r="B493" s="109"/>
      <c r="C493" s="12"/>
      <c r="D493" s="135"/>
      <c r="E493" s="61"/>
      <c r="F493" s="664"/>
    </row>
    <row r="494" spans="1:6">
      <c r="A494" s="75">
        <v>85</v>
      </c>
      <c r="B494" s="109">
        <v>312</v>
      </c>
      <c r="C494" s="12" t="s">
        <v>28</v>
      </c>
      <c r="D494" s="135">
        <v>55000</v>
      </c>
      <c r="E494" s="61">
        <v>0</v>
      </c>
      <c r="F494" s="664">
        <f t="shared" ref="F494:F517" si="0">E494/D494</f>
        <v>0</v>
      </c>
    </row>
    <row r="495" spans="1:6">
      <c r="A495" s="75"/>
      <c r="B495" s="109"/>
      <c r="C495" s="12"/>
      <c r="D495" s="135"/>
      <c r="E495" s="61"/>
      <c r="F495" s="664"/>
    </row>
    <row r="496" spans="1:6">
      <c r="A496" s="75">
        <v>86</v>
      </c>
      <c r="B496" s="109">
        <v>313</v>
      </c>
      <c r="C496" s="12" t="s">
        <v>60</v>
      </c>
      <c r="D496" s="135">
        <v>270000</v>
      </c>
      <c r="E496" s="61">
        <v>159630.6</v>
      </c>
      <c r="F496" s="664">
        <f t="shared" si="0"/>
        <v>0.59122444444444444</v>
      </c>
    </row>
    <row r="497" spans="1:6">
      <c r="A497" s="75"/>
      <c r="B497" s="109">
        <v>3132</v>
      </c>
      <c r="C497" s="12" t="s">
        <v>739</v>
      </c>
      <c r="D497" s="135"/>
      <c r="E497" s="61">
        <v>159630.6</v>
      </c>
      <c r="F497" s="664"/>
    </row>
    <row r="498" spans="1:6">
      <c r="A498" s="75"/>
      <c r="B498" s="109"/>
      <c r="C498" s="12"/>
      <c r="D498" s="135"/>
      <c r="E498" s="61"/>
      <c r="F498" s="664"/>
    </row>
    <row r="499" spans="1:6">
      <c r="A499" s="75"/>
      <c r="B499" s="109"/>
      <c r="C499" s="12"/>
      <c r="D499" s="135"/>
      <c r="E499" s="61"/>
      <c r="F499" s="664"/>
    </row>
    <row r="500" spans="1:6">
      <c r="A500" s="368"/>
      <c r="B500" s="310">
        <v>32</v>
      </c>
      <c r="C500" s="311" t="s">
        <v>30</v>
      </c>
      <c r="D500" s="284">
        <f>D501+D505+D508</f>
        <v>190000</v>
      </c>
      <c r="E500" s="312">
        <f>E501+E505+E508</f>
        <v>92284.7</v>
      </c>
      <c r="F500" s="665">
        <f t="shared" si="0"/>
        <v>0.48570894736842102</v>
      </c>
    </row>
    <row r="501" spans="1:6" ht="15" customHeight="1">
      <c r="A501" s="75">
        <v>87</v>
      </c>
      <c r="B501" s="109">
        <v>321</v>
      </c>
      <c r="C501" s="12" t="s">
        <v>31</v>
      </c>
      <c r="D501" s="135">
        <v>20000</v>
      </c>
      <c r="E501" s="61">
        <f>E502+E503</f>
        <v>6068</v>
      </c>
      <c r="F501" s="664">
        <f t="shared" si="0"/>
        <v>0.3034</v>
      </c>
    </row>
    <row r="502" spans="1:6" ht="27.75" customHeight="1">
      <c r="A502" s="75"/>
      <c r="B502" s="109">
        <v>3212</v>
      </c>
      <c r="C502" s="12" t="s">
        <v>740</v>
      </c>
      <c r="D502" s="135"/>
      <c r="E502" s="61">
        <v>5168</v>
      </c>
      <c r="F502" s="664"/>
    </row>
    <row r="503" spans="1:6" ht="15.75" customHeight="1">
      <c r="A503" s="75"/>
      <c r="B503" s="109">
        <v>3214</v>
      </c>
      <c r="C503" s="12" t="s">
        <v>708</v>
      </c>
      <c r="D503" s="135"/>
      <c r="E503" s="61">
        <v>900</v>
      </c>
      <c r="F503" s="664"/>
    </row>
    <row r="504" spans="1:6" ht="15.75" customHeight="1">
      <c r="A504" s="75"/>
      <c r="B504" s="109"/>
      <c r="C504" s="12"/>
      <c r="D504" s="135"/>
      <c r="E504" s="61"/>
      <c r="F504" s="664"/>
    </row>
    <row r="505" spans="1:6" ht="13.9" customHeight="1">
      <c r="A505" s="75">
        <v>88</v>
      </c>
      <c r="B505" s="109">
        <v>322</v>
      </c>
      <c r="C505" s="12" t="s">
        <v>32</v>
      </c>
      <c r="D505" s="135">
        <v>100000</v>
      </c>
      <c r="E505" s="61">
        <v>84709.8</v>
      </c>
      <c r="F505" s="664">
        <f t="shared" si="0"/>
        <v>0.84709800000000002</v>
      </c>
    </row>
    <row r="506" spans="1:6" ht="13.9" customHeight="1">
      <c r="A506" s="75"/>
      <c r="B506" s="109">
        <v>3221</v>
      </c>
      <c r="C506" s="12" t="s">
        <v>709</v>
      </c>
      <c r="D506" s="135"/>
      <c r="E506" s="61">
        <v>84709.8</v>
      </c>
      <c r="F506" s="664"/>
    </row>
    <row r="507" spans="1:6" ht="13.9" customHeight="1">
      <c r="A507" s="75"/>
      <c r="B507" s="109"/>
      <c r="C507" s="12"/>
      <c r="D507" s="135"/>
      <c r="E507" s="61"/>
      <c r="F507" s="664"/>
    </row>
    <row r="508" spans="1:6">
      <c r="A508" s="75">
        <v>89</v>
      </c>
      <c r="B508" s="109">
        <v>323</v>
      </c>
      <c r="C508" s="12" t="s">
        <v>33</v>
      </c>
      <c r="D508" s="135">
        <v>70000</v>
      </c>
      <c r="E508" s="61">
        <f>E509+E510</f>
        <v>1506.9</v>
      </c>
      <c r="F508" s="664">
        <f t="shared" si="0"/>
        <v>2.1527142857142859E-2</v>
      </c>
    </row>
    <row r="509" spans="1:6">
      <c r="A509" s="75"/>
      <c r="B509" s="109">
        <v>3236</v>
      </c>
      <c r="C509" s="12" t="s">
        <v>718</v>
      </c>
      <c r="D509" s="135"/>
      <c r="E509" s="61">
        <v>1356.9</v>
      </c>
      <c r="F509" s="664"/>
    </row>
    <row r="510" spans="1:6">
      <c r="A510" s="75"/>
      <c r="B510" s="109">
        <v>3238</v>
      </c>
      <c r="C510" s="12" t="s">
        <v>720</v>
      </c>
      <c r="D510" s="135"/>
      <c r="E510" s="61">
        <v>150</v>
      </c>
      <c r="F510" s="664"/>
    </row>
    <row r="511" spans="1:6">
      <c r="A511" s="75"/>
      <c r="B511" s="109"/>
      <c r="C511" s="12"/>
      <c r="D511" s="135"/>
      <c r="E511" s="61"/>
      <c r="F511" s="664"/>
    </row>
    <row r="512" spans="1:6" ht="28.15" customHeight="1">
      <c r="A512" s="73"/>
      <c r="B512" s="110">
        <v>36</v>
      </c>
      <c r="C512" s="6" t="s">
        <v>175</v>
      </c>
      <c r="D512" s="9">
        <v>1425000</v>
      </c>
      <c r="E512" s="64">
        <v>426569.39</v>
      </c>
      <c r="F512" s="665">
        <f t="shared" si="0"/>
        <v>0.29934694035087722</v>
      </c>
    </row>
    <row r="513" spans="1:6" ht="13.9" customHeight="1">
      <c r="A513" s="75">
        <v>90</v>
      </c>
      <c r="B513" s="109">
        <v>363</v>
      </c>
      <c r="C513" s="12" t="s">
        <v>291</v>
      </c>
      <c r="D513" s="135">
        <v>1425000</v>
      </c>
      <c r="E513" s="61">
        <v>426569.39</v>
      </c>
      <c r="F513" s="664">
        <f t="shared" si="0"/>
        <v>0.29934694035087722</v>
      </c>
    </row>
    <row r="514" spans="1:6" ht="13.9" customHeight="1">
      <c r="A514" s="75"/>
      <c r="B514" s="109">
        <v>3631</v>
      </c>
      <c r="C514" s="12" t="s">
        <v>741</v>
      </c>
      <c r="D514" s="135"/>
      <c r="E514" s="61">
        <v>426569.39</v>
      </c>
      <c r="F514" s="664"/>
    </row>
    <row r="515" spans="1:6">
      <c r="A515" s="75"/>
      <c r="B515" s="109"/>
      <c r="C515" s="12"/>
      <c r="D515" s="135"/>
      <c r="E515" s="61"/>
      <c r="F515" s="664"/>
    </row>
    <row r="516" spans="1:6">
      <c r="A516" s="73"/>
      <c r="B516" s="110">
        <v>38</v>
      </c>
      <c r="C516" s="6" t="s">
        <v>66</v>
      </c>
      <c r="D516" s="9">
        <v>110000</v>
      </c>
      <c r="E516" s="64">
        <v>50128</v>
      </c>
      <c r="F516" s="665">
        <f t="shared" si="0"/>
        <v>0.4557090909090909</v>
      </c>
    </row>
    <row r="517" spans="1:6">
      <c r="A517" s="75">
        <v>91</v>
      </c>
      <c r="B517" s="109">
        <v>381</v>
      </c>
      <c r="C517" s="12" t="s">
        <v>251</v>
      </c>
      <c r="D517" s="135">
        <v>110000</v>
      </c>
      <c r="E517" s="61">
        <v>50128</v>
      </c>
      <c r="F517" s="664">
        <f t="shared" si="0"/>
        <v>0.4557090909090909</v>
      </c>
    </row>
    <row r="518" spans="1:6">
      <c r="A518" s="75"/>
      <c r="B518" s="109">
        <v>3811</v>
      </c>
      <c r="C518" s="12" t="s">
        <v>728</v>
      </c>
      <c r="D518" s="135"/>
      <c r="E518" s="61">
        <v>50128</v>
      </c>
      <c r="F518" s="664"/>
    </row>
    <row r="519" spans="1:6">
      <c r="A519" s="108"/>
      <c r="B519" s="109"/>
      <c r="C519" s="12"/>
      <c r="D519" s="61"/>
      <c r="E519" s="61"/>
      <c r="F519" s="664"/>
    </row>
    <row r="520" spans="1:6" ht="27.6" customHeight="1">
      <c r="A520" s="300" t="s">
        <v>25</v>
      </c>
      <c r="B520" s="230" t="s">
        <v>304</v>
      </c>
      <c r="C520" s="271" t="s">
        <v>305</v>
      </c>
      <c r="D520" s="232">
        <f>D523+D530</f>
        <v>103000</v>
      </c>
      <c r="E520" s="232">
        <f>E523+E530</f>
        <v>18227.499999999996</v>
      </c>
      <c r="F520" s="666">
        <f>E520/D520</f>
        <v>0.1769660194174757</v>
      </c>
    </row>
    <row r="521" spans="1:6" ht="27.6" customHeight="1">
      <c r="A521" s="579" t="s">
        <v>557</v>
      </c>
      <c r="B521" s="580">
        <v>109</v>
      </c>
      <c r="C521" s="581" t="s">
        <v>563</v>
      </c>
      <c r="D521" s="559"/>
      <c r="E521" s="560"/>
      <c r="F521" s="727"/>
    </row>
    <row r="522" spans="1:6">
      <c r="A522" s="75"/>
      <c r="B522" s="109"/>
      <c r="C522" s="12"/>
      <c r="D522" s="61"/>
      <c r="E522" s="61"/>
      <c r="F522" s="664"/>
    </row>
    <row r="523" spans="1:6">
      <c r="A523" s="73"/>
      <c r="B523" s="110">
        <v>31</v>
      </c>
      <c r="C523" s="6" t="s">
        <v>26</v>
      </c>
      <c r="D523" s="64">
        <f>D524+D527</f>
        <v>93000</v>
      </c>
      <c r="E523" s="64">
        <f>E524+E527</f>
        <v>17375.739999999998</v>
      </c>
      <c r="F523" s="665">
        <f>E523/D523</f>
        <v>0.18683591397849461</v>
      </c>
    </row>
    <row r="524" spans="1:6">
      <c r="A524" s="75">
        <v>92</v>
      </c>
      <c r="B524" s="109">
        <v>311</v>
      </c>
      <c r="C524" s="12" t="s">
        <v>27</v>
      </c>
      <c r="D524" s="61">
        <v>80000</v>
      </c>
      <c r="E524" s="61">
        <v>14914.8</v>
      </c>
      <c r="F524" s="664">
        <f t="shared" ref="F524:F531" si="1">E524/D524</f>
        <v>0.18643499999999999</v>
      </c>
    </row>
    <row r="525" spans="1:6">
      <c r="A525" s="75"/>
      <c r="B525" s="109">
        <v>3111</v>
      </c>
      <c r="C525" s="12" t="s">
        <v>738</v>
      </c>
      <c r="D525" s="61"/>
      <c r="E525" s="61">
        <v>14914.8</v>
      </c>
      <c r="F525" s="665"/>
    </row>
    <row r="526" spans="1:6">
      <c r="A526" s="75"/>
      <c r="B526" s="109"/>
      <c r="C526" s="12"/>
      <c r="D526" s="61"/>
      <c r="E526" s="61"/>
      <c r="F526" s="665"/>
    </row>
    <row r="527" spans="1:6">
      <c r="A527" s="75">
        <v>93</v>
      </c>
      <c r="B527" s="109">
        <v>313</v>
      </c>
      <c r="C527" s="12" t="s">
        <v>60</v>
      </c>
      <c r="D527" s="61">
        <v>13000</v>
      </c>
      <c r="E527" s="61">
        <v>2460.94</v>
      </c>
      <c r="F527" s="664">
        <f t="shared" si="1"/>
        <v>0.18930307692307694</v>
      </c>
    </row>
    <row r="528" spans="1:6">
      <c r="A528" s="75"/>
      <c r="B528" s="109">
        <v>3132</v>
      </c>
      <c r="C528" s="12" t="s">
        <v>742</v>
      </c>
      <c r="D528" s="61"/>
      <c r="E528" s="61">
        <v>2460.94</v>
      </c>
      <c r="F528" s="665"/>
    </row>
    <row r="529" spans="1:6">
      <c r="A529" s="75"/>
      <c r="B529" s="109"/>
      <c r="C529" s="12"/>
      <c r="D529" s="61"/>
      <c r="E529" s="61"/>
      <c r="F529" s="665"/>
    </row>
    <row r="530" spans="1:6">
      <c r="A530" s="73"/>
      <c r="B530" s="110">
        <v>32</v>
      </c>
      <c r="C530" s="6" t="s">
        <v>30</v>
      </c>
      <c r="D530" s="64">
        <v>10000</v>
      </c>
      <c r="E530" s="64">
        <v>851.76</v>
      </c>
      <c r="F530" s="665">
        <f t="shared" si="1"/>
        <v>8.5176000000000002E-2</v>
      </c>
    </row>
    <row r="531" spans="1:6" ht="15" customHeight="1">
      <c r="A531" s="75">
        <v>94</v>
      </c>
      <c r="B531" s="109">
        <v>321</v>
      </c>
      <c r="C531" s="12" t="s">
        <v>31</v>
      </c>
      <c r="D531" s="61">
        <v>10000</v>
      </c>
      <c r="E531" s="61">
        <v>851.76</v>
      </c>
      <c r="F531" s="664">
        <f t="shared" si="1"/>
        <v>8.5176000000000002E-2</v>
      </c>
    </row>
    <row r="532" spans="1:6" ht="28.5" customHeight="1">
      <c r="A532" s="75"/>
      <c r="B532" s="109">
        <v>3212</v>
      </c>
      <c r="C532" s="12" t="s">
        <v>743</v>
      </c>
      <c r="D532" s="61"/>
      <c r="E532" s="61">
        <v>851.76</v>
      </c>
      <c r="F532" s="665"/>
    </row>
    <row r="533" spans="1:6" ht="16.5" customHeight="1">
      <c r="A533" s="75"/>
      <c r="B533" s="109"/>
      <c r="C533" s="12"/>
      <c r="D533" s="61"/>
      <c r="E533" s="61"/>
      <c r="F533" s="664"/>
    </row>
    <row r="534" spans="1:6" ht="36" customHeight="1">
      <c r="A534" s="471" t="s">
        <v>109</v>
      </c>
      <c r="B534" s="493">
        <v>1007</v>
      </c>
      <c r="C534" s="473" t="s">
        <v>278</v>
      </c>
      <c r="D534" s="474">
        <f>D536+D549+D599</f>
        <v>6705000</v>
      </c>
      <c r="E534" s="474">
        <f>E536+E549+E599</f>
        <v>2636885.1800000002</v>
      </c>
      <c r="F534" s="761">
        <f>E534/D534</f>
        <v>0.39327146607009694</v>
      </c>
    </row>
    <row r="535" spans="1:6" ht="12" customHeight="1">
      <c r="A535" s="210"/>
      <c r="B535" s="494"/>
      <c r="C535" s="210"/>
      <c r="D535" s="198"/>
      <c r="E535" s="62"/>
      <c r="F535" s="762"/>
    </row>
    <row r="536" spans="1:6" ht="20.25" customHeight="1">
      <c r="A536" s="229" t="s">
        <v>25</v>
      </c>
      <c r="B536" s="270" t="s">
        <v>197</v>
      </c>
      <c r="C536" s="271" t="s">
        <v>110</v>
      </c>
      <c r="D536" s="272">
        <f>D539+D545</f>
        <v>750000</v>
      </c>
      <c r="E536" s="272">
        <f>E539+E545</f>
        <v>237430</v>
      </c>
      <c r="F536" s="688">
        <f>E536/D536</f>
        <v>0.31657333333333332</v>
      </c>
    </row>
    <row r="537" spans="1:6" ht="27" customHeight="1">
      <c r="A537" s="564" t="s">
        <v>557</v>
      </c>
      <c r="B537" s="585" t="s">
        <v>593</v>
      </c>
      <c r="C537" s="558" t="s">
        <v>564</v>
      </c>
      <c r="D537" s="559"/>
      <c r="E537" s="559"/>
      <c r="F537" s="671"/>
    </row>
    <row r="538" spans="1:6" ht="15" customHeight="1">
      <c r="A538" s="226"/>
      <c r="B538" s="494"/>
      <c r="C538" s="210"/>
      <c r="D538" s="198"/>
      <c r="E538" s="62"/>
      <c r="F538" s="762"/>
    </row>
    <row r="539" spans="1:6" ht="17.25" customHeight="1">
      <c r="A539" s="75"/>
      <c r="B539" s="105">
        <v>38</v>
      </c>
      <c r="C539" s="17" t="s">
        <v>66</v>
      </c>
      <c r="D539" s="136">
        <f>D540+D543</f>
        <v>600000</v>
      </c>
      <c r="E539" s="9">
        <f>E540+E543</f>
        <v>180000</v>
      </c>
      <c r="F539" s="673">
        <f>E539/D539</f>
        <v>0.3</v>
      </c>
    </row>
    <row r="540" spans="1:6" ht="14.25" customHeight="1">
      <c r="A540" s="75">
        <v>95</v>
      </c>
      <c r="B540" s="109">
        <v>381</v>
      </c>
      <c r="C540" s="11" t="s">
        <v>111</v>
      </c>
      <c r="D540" s="61">
        <v>400000</v>
      </c>
      <c r="E540" s="61">
        <v>180000</v>
      </c>
      <c r="F540" s="677">
        <f t="shared" ref="F540:F546" si="2">E540/D540</f>
        <v>0.45</v>
      </c>
    </row>
    <row r="541" spans="1:6" ht="14.25" customHeight="1">
      <c r="A541" s="75"/>
      <c r="B541" s="109">
        <v>3811</v>
      </c>
      <c r="C541" s="11" t="s">
        <v>728</v>
      </c>
      <c r="D541" s="61"/>
      <c r="E541" s="61">
        <v>180000</v>
      </c>
      <c r="F541" s="673"/>
    </row>
    <row r="542" spans="1:6" ht="14.25" customHeight="1">
      <c r="A542" s="75"/>
      <c r="B542" s="109"/>
      <c r="C542" s="11"/>
      <c r="D542" s="61"/>
      <c r="E542" s="61"/>
      <c r="F542" s="673"/>
    </row>
    <row r="543" spans="1:6" ht="27.75" customHeight="1">
      <c r="A543" s="75">
        <v>96</v>
      </c>
      <c r="B543" s="109">
        <v>381</v>
      </c>
      <c r="C543" s="11" t="s">
        <v>309</v>
      </c>
      <c r="D543" s="61">
        <v>200000</v>
      </c>
      <c r="E543" s="61">
        <v>0</v>
      </c>
      <c r="F543" s="673">
        <f t="shared" si="2"/>
        <v>0</v>
      </c>
    </row>
    <row r="544" spans="1:6" ht="15.75" customHeight="1">
      <c r="A544" s="75"/>
      <c r="B544" s="109"/>
      <c r="C544" s="11"/>
      <c r="D544" s="61"/>
      <c r="E544" s="61"/>
      <c r="F544" s="673"/>
    </row>
    <row r="545" spans="1:6" ht="15.75" customHeight="1">
      <c r="A545" s="73"/>
      <c r="B545" s="110">
        <v>38</v>
      </c>
      <c r="C545" s="111" t="s">
        <v>66</v>
      </c>
      <c r="D545" s="64">
        <v>150000</v>
      </c>
      <c r="E545" s="64">
        <v>57430</v>
      </c>
      <c r="F545" s="673">
        <f t="shared" si="2"/>
        <v>0.38286666666666669</v>
      </c>
    </row>
    <row r="546" spans="1:6" ht="15.75" customHeight="1">
      <c r="A546" s="75">
        <v>97</v>
      </c>
      <c r="B546" s="109">
        <v>382</v>
      </c>
      <c r="C546" s="11" t="s">
        <v>42</v>
      </c>
      <c r="D546" s="61">
        <v>150000</v>
      </c>
      <c r="E546" s="61">
        <v>57430</v>
      </c>
      <c r="F546" s="677">
        <f t="shared" si="2"/>
        <v>0.38286666666666669</v>
      </c>
    </row>
    <row r="547" spans="1:6" ht="30" customHeight="1">
      <c r="A547" s="75"/>
      <c r="B547" s="109">
        <v>3821</v>
      </c>
      <c r="C547" s="11" t="s">
        <v>744</v>
      </c>
      <c r="D547" s="61"/>
      <c r="E547" s="61">
        <v>57430</v>
      </c>
      <c r="F547" s="673"/>
    </row>
    <row r="548" spans="1:6" ht="15.75" customHeight="1">
      <c r="A548" s="108"/>
      <c r="B548" s="109"/>
      <c r="C548" s="11"/>
      <c r="D548" s="61"/>
      <c r="E548" s="61"/>
      <c r="F548" s="664"/>
    </row>
    <row r="549" spans="1:6" ht="29.25" customHeight="1">
      <c r="A549" s="178" t="s">
        <v>25</v>
      </c>
      <c r="B549" s="179" t="s">
        <v>112</v>
      </c>
      <c r="C549" s="149" t="s">
        <v>215</v>
      </c>
      <c r="D549" s="183">
        <f>D552+D563+D588+D592</f>
        <v>5315000</v>
      </c>
      <c r="E549" s="152">
        <f>E552+E563+E588+E592</f>
        <v>2124614.33</v>
      </c>
      <c r="F549" s="695">
        <f>E549/D549</f>
        <v>0.39973929068673569</v>
      </c>
    </row>
    <row r="550" spans="1:6" ht="27" customHeight="1">
      <c r="A550" s="564" t="s">
        <v>557</v>
      </c>
      <c r="B550" s="585" t="s">
        <v>593</v>
      </c>
      <c r="C550" s="558" t="s">
        <v>564</v>
      </c>
      <c r="D550" s="559"/>
      <c r="E550" s="559"/>
      <c r="F550" s="671"/>
    </row>
    <row r="551" spans="1:6" ht="15.75" customHeight="1">
      <c r="A551" s="454"/>
      <c r="B551" s="170"/>
      <c r="C551" s="171"/>
      <c r="D551" s="136"/>
      <c r="E551" s="172"/>
      <c r="F551" s="773"/>
    </row>
    <row r="552" spans="1:6" ht="21.75" customHeight="1">
      <c r="A552" s="75"/>
      <c r="B552" s="110">
        <v>31</v>
      </c>
      <c r="C552" s="111" t="s">
        <v>26</v>
      </c>
      <c r="D552" s="9">
        <f>D553+D557+D559</f>
        <v>4150000</v>
      </c>
      <c r="E552" s="64">
        <f>E553+E557+E559</f>
        <v>1741470.33</v>
      </c>
      <c r="F552" s="665">
        <f>E552/D552</f>
        <v>0.41963140481927713</v>
      </c>
    </row>
    <row r="553" spans="1:6" ht="15" customHeight="1">
      <c r="A553" s="75">
        <v>98</v>
      </c>
      <c r="B553" s="109">
        <v>311</v>
      </c>
      <c r="C553" s="11" t="s">
        <v>27</v>
      </c>
      <c r="D553" s="135">
        <v>3200000</v>
      </c>
      <c r="E553" s="61">
        <f>E554+E555</f>
        <v>1455900.76</v>
      </c>
      <c r="F553" s="664">
        <f t="shared" ref="F553:F593" si="3">E553/D553</f>
        <v>0.45496898749999998</v>
      </c>
    </row>
    <row r="554" spans="1:6" ht="15" customHeight="1">
      <c r="A554" s="75"/>
      <c r="B554" s="109">
        <v>3111</v>
      </c>
      <c r="C554" s="11" t="s">
        <v>738</v>
      </c>
      <c r="D554" s="135"/>
      <c r="E554" s="61">
        <v>1377818.35</v>
      </c>
      <c r="F554" s="664"/>
    </row>
    <row r="555" spans="1:6" ht="15" customHeight="1">
      <c r="A555" s="75"/>
      <c r="B555" s="109">
        <v>3113</v>
      </c>
      <c r="C555" s="11" t="s">
        <v>810</v>
      </c>
      <c r="D555" s="135"/>
      <c r="E555" s="61">
        <v>78082.41</v>
      </c>
      <c r="F555" s="664"/>
    </row>
    <row r="556" spans="1:6" ht="15" customHeight="1">
      <c r="A556" s="75"/>
      <c r="B556" s="109"/>
      <c r="C556" s="11"/>
      <c r="D556" s="135"/>
      <c r="E556" s="61"/>
      <c r="F556" s="664"/>
    </row>
    <row r="557" spans="1:6" ht="14.45" customHeight="1">
      <c r="A557" s="75">
        <v>99</v>
      </c>
      <c r="B557" s="109">
        <v>312</v>
      </c>
      <c r="C557" s="11" t="s">
        <v>28</v>
      </c>
      <c r="D557" s="135">
        <v>200000</v>
      </c>
      <c r="E557" s="61">
        <v>0</v>
      </c>
      <c r="F557" s="664">
        <f t="shared" si="3"/>
        <v>0</v>
      </c>
    </row>
    <row r="558" spans="1:6" ht="14.45" customHeight="1">
      <c r="A558" s="75"/>
      <c r="B558" s="109"/>
      <c r="C558" s="11"/>
      <c r="D558" s="135"/>
      <c r="E558" s="61"/>
      <c r="F558" s="664"/>
    </row>
    <row r="559" spans="1:6" ht="14.45" customHeight="1">
      <c r="A559" s="75">
        <v>100</v>
      </c>
      <c r="B559" s="109">
        <v>313</v>
      </c>
      <c r="C559" s="11" t="s">
        <v>60</v>
      </c>
      <c r="D559" s="135">
        <v>750000</v>
      </c>
      <c r="E559" s="61">
        <f>E560+E561</f>
        <v>285569.57</v>
      </c>
      <c r="F559" s="664">
        <f t="shared" si="3"/>
        <v>0.38075942666666668</v>
      </c>
    </row>
    <row r="560" spans="1:6" ht="14.45" customHeight="1">
      <c r="A560" s="75"/>
      <c r="B560" s="109">
        <v>3131</v>
      </c>
      <c r="C560" s="11" t="s">
        <v>811</v>
      </c>
      <c r="D560" s="135"/>
      <c r="E560" s="61">
        <v>114142.65</v>
      </c>
      <c r="F560" s="664"/>
    </row>
    <row r="561" spans="1:6" ht="26.25" customHeight="1">
      <c r="A561" s="75"/>
      <c r="B561" s="109">
        <v>3132</v>
      </c>
      <c r="C561" s="11" t="s">
        <v>812</v>
      </c>
      <c r="D561" s="135"/>
      <c r="E561" s="61">
        <v>171426.92</v>
      </c>
      <c r="F561" s="664"/>
    </row>
    <row r="562" spans="1:6" ht="14.45" customHeight="1">
      <c r="A562" s="75"/>
      <c r="B562" s="109"/>
      <c r="C562" s="11"/>
      <c r="D562" s="135"/>
      <c r="E562" s="61"/>
      <c r="F562" s="664"/>
    </row>
    <row r="563" spans="1:6" ht="15.75" customHeight="1">
      <c r="A563" s="75"/>
      <c r="B563" s="110">
        <v>32</v>
      </c>
      <c r="C563" s="111" t="s">
        <v>30</v>
      </c>
      <c r="D563" s="9">
        <f>D564+D568+D575+D584</f>
        <v>830000</v>
      </c>
      <c r="E563" s="64">
        <f>E564+E568+E575+E584</f>
        <v>365086.2</v>
      </c>
      <c r="F563" s="665">
        <f t="shared" si="3"/>
        <v>0.43986289156626507</v>
      </c>
    </row>
    <row r="564" spans="1:6" ht="16.899999999999999" customHeight="1">
      <c r="A564" s="48">
        <v>101</v>
      </c>
      <c r="B564" s="153">
        <v>321</v>
      </c>
      <c r="C564" s="12" t="s">
        <v>344</v>
      </c>
      <c r="D564" s="135">
        <v>50000</v>
      </c>
      <c r="E564" s="135">
        <f>E565+E566</f>
        <v>94230</v>
      </c>
      <c r="F564" s="664">
        <f t="shared" si="3"/>
        <v>1.8846000000000001</v>
      </c>
    </row>
    <row r="565" spans="1:6" ht="27.75" customHeight="1">
      <c r="A565" s="48"/>
      <c r="B565" s="153">
        <v>3212</v>
      </c>
      <c r="C565" s="12" t="s">
        <v>740</v>
      </c>
      <c r="D565" s="135"/>
      <c r="E565" s="135">
        <v>9906</v>
      </c>
      <c r="F565" s="664"/>
    </row>
    <row r="566" spans="1:6" ht="17.25" customHeight="1">
      <c r="A566" s="48"/>
      <c r="B566" s="153">
        <v>3214</v>
      </c>
      <c r="C566" s="12" t="s">
        <v>708</v>
      </c>
      <c r="D566" s="135"/>
      <c r="E566" s="135">
        <v>84324</v>
      </c>
      <c r="F566" s="664"/>
    </row>
    <row r="567" spans="1:6" ht="16.899999999999999" customHeight="1">
      <c r="A567" s="48"/>
      <c r="B567" s="153"/>
      <c r="C567" s="12"/>
      <c r="D567" s="135"/>
      <c r="E567" s="135"/>
      <c r="F567" s="664"/>
    </row>
    <row r="568" spans="1:6" ht="15.6" customHeight="1">
      <c r="A568" s="75">
        <v>102</v>
      </c>
      <c r="B568" s="109">
        <v>322</v>
      </c>
      <c r="C568" s="11" t="s">
        <v>32</v>
      </c>
      <c r="D568" s="135">
        <v>320000</v>
      </c>
      <c r="E568" s="61">
        <f>E569+E570+E571+E572+E573</f>
        <v>111989.08</v>
      </c>
      <c r="F568" s="664">
        <f t="shared" si="3"/>
        <v>0.34996587499999998</v>
      </c>
    </row>
    <row r="569" spans="1:6" ht="15.6" customHeight="1">
      <c r="A569" s="75"/>
      <c r="B569" s="109">
        <v>3221</v>
      </c>
      <c r="C569" s="11" t="s">
        <v>709</v>
      </c>
      <c r="D569" s="135"/>
      <c r="E569" s="61">
        <v>1323.45</v>
      </c>
      <c r="F569" s="664"/>
    </row>
    <row r="570" spans="1:6" ht="15.6" customHeight="1">
      <c r="A570" s="75"/>
      <c r="B570" s="109">
        <v>3222</v>
      </c>
      <c r="C570" s="11" t="s">
        <v>813</v>
      </c>
      <c r="D570" s="135"/>
      <c r="E570" s="61">
        <v>20352.87</v>
      </c>
      <c r="F570" s="664"/>
    </row>
    <row r="571" spans="1:6" ht="15.6" customHeight="1">
      <c r="A571" s="75"/>
      <c r="B571" s="109">
        <v>3223</v>
      </c>
      <c r="C571" s="11" t="s">
        <v>710</v>
      </c>
      <c r="D571" s="135"/>
      <c r="E571" s="61">
        <v>54954.74</v>
      </c>
      <c r="F571" s="664"/>
    </row>
    <row r="572" spans="1:6" ht="29.25" customHeight="1">
      <c r="A572" s="75"/>
      <c r="B572" s="109">
        <v>3224</v>
      </c>
      <c r="C572" s="11" t="s">
        <v>711</v>
      </c>
      <c r="D572" s="135"/>
      <c r="E572" s="61">
        <v>29320.52</v>
      </c>
      <c r="F572" s="664"/>
    </row>
    <row r="573" spans="1:6" ht="15.75" customHeight="1">
      <c r="A573" s="75"/>
      <c r="B573" s="109">
        <v>3227</v>
      </c>
      <c r="C573" s="11" t="s">
        <v>712</v>
      </c>
      <c r="D573" s="135"/>
      <c r="E573" s="61">
        <v>6037.5</v>
      </c>
      <c r="F573" s="664"/>
    </row>
    <row r="574" spans="1:6" ht="15.6" customHeight="1">
      <c r="A574" s="75"/>
      <c r="B574" s="109"/>
      <c r="C574" s="11"/>
      <c r="D574" s="135"/>
      <c r="E574" s="61"/>
      <c r="F574" s="664"/>
    </row>
    <row r="575" spans="1:6" ht="15" customHeight="1">
      <c r="A575" s="75">
        <v>103</v>
      </c>
      <c r="B575" s="109">
        <v>323</v>
      </c>
      <c r="C575" s="11" t="s">
        <v>33</v>
      </c>
      <c r="D575" s="135">
        <v>320000</v>
      </c>
      <c r="E575" s="61">
        <f>E576+E577+E578+E579+E580+E581+E582</f>
        <v>145258</v>
      </c>
      <c r="F575" s="664">
        <f t="shared" si="3"/>
        <v>0.45393125000000001</v>
      </c>
    </row>
    <row r="576" spans="1:6" ht="15" customHeight="1">
      <c r="A576" s="75"/>
      <c r="B576" s="109">
        <v>3231</v>
      </c>
      <c r="C576" s="11" t="s">
        <v>814</v>
      </c>
      <c r="D576" s="135"/>
      <c r="E576" s="61">
        <v>19608.72</v>
      </c>
      <c r="F576" s="664"/>
    </row>
    <row r="577" spans="1:6" ht="15" customHeight="1">
      <c r="A577" s="75"/>
      <c r="B577" s="109">
        <v>3232</v>
      </c>
      <c r="C577" s="11" t="s">
        <v>733</v>
      </c>
      <c r="D577" s="135"/>
      <c r="E577" s="61">
        <v>43395</v>
      </c>
      <c r="F577" s="664"/>
    </row>
    <row r="578" spans="1:6" ht="15" customHeight="1">
      <c r="A578" s="75"/>
      <c r="B578" s="109">
        <v>3234</v>
      </c>
      <c r="C578" s="11" t="s">
        <v>716</v>
      </c>
      <c r="D578" s="135"/>
      <c r="E578" s="61">
        <v>8254.07</v>
      </c>
      <c r="F578" s="664"/>
    </row>
    <row r="579" spans="1:6" ht="15" customHeight="1">
      <c r="A579" s="75"/>
      <c r="B579" s="109">
        <v>3235</v>
      </c>
      <c r="C579" s="11" t="s">
        <v>717</v>
      </c>
      <c r="D579" s="135"/>
      <c r="E579" s="61">
        <v>24321.55</v>
      </c>
      <c r="F579" s="664"/>
    </row>
    <row r="580" spans="1:6" ht="15" customHeight="1">
      <c r="A580" s="75"/>
      <c r="B580" s="109">
        <v>3236</v>
      </c>
      <c r="C580" s="11" t="s">
        <v>718</v>
      </c>
      <c r="D580" s="135"/>
      <c r="E580" s="61">
        <v>5940</v>
      </c>
      <c r="F580" s="664"/>
    </row>
    <row r="581" spans="1:6" ht="15" customHeight="1">
      <c r="A581" s="75"/>
      <c r="B581" s="109">
        <v>3238</v>
      </c>
      <c r="C581" s="11" t="s">
        <v>720</v>
      </c>
      <c r="D581" s="135"/>
      <c r="E581" s="61">
        <v>1157.6199999999999</v>
      </c>
      <c r="F581" s="664"/>
    </row>
    <row r="582" spans="1:6" ht="15" customHeight="1">
      <c r="A582" s="75"/>
      <c r="B582" s="109">
        <v>3239</v>
      </c>
      <c r="C582" s="11" t="s">
        <v>721</v>
      </c>
      <c r="D582" s="135"/>
      <c r="E582" s="61">
        <v>42581.04</v>
      </c>
      <c r="F582" s="664"/>
    </row>
    <row r="583" spans="1:6" ht="15" customHeight="1">
      <c r="A583" s="75"/>
      <c r="B583" s="109"/>
      <c r="C583" s="11"/>
      <c r="D583" s="135"/>
      <c r="E583" s="61"/>
      <c r="F583" s="664"/>
    </row>
    <row r="584" spans="1:6" ht="16.149999999999999" customHeight="1">
      <c r="A584" s="75">
        <v>104</v>
      </c>
      <c r="B584" s="109">
        <v>329</v>
      </c>
      <c r="C584" s="11" t="s">
        <v>34</v>
      </c>
      <c r="D584" s="135">
        <v>140000</v>
      </c>
      <c r="E584" s="61">
        <f>E585+E586</f>
        <v>13609.12</v>
      </c>
      <c r="F584" s="664">
        <f t="shared" si="3"/>
        <v>9.7208000000000003E-2</v>
      </c>
    </row>
    <row r="585" spans="1:6" ht="16.149999999999999" customHeight="1">
      <c r="A585" s="75"/>
      <c r="B585" s="109">
        <v>3292</v>
      </c>
      <c r="C585" s="11" t="s">
        <v>759</v>
      </c>
      <c r="D585" s="135"/>
      <c r="E585" s="61">
        <v>10906.12</v>
      </c>
      <c r="F585" s="664"/>
    </row>
    <row r="586" spans="1:6" ht="16.149999999999999" customHeight="1">
      <c r="A586" s="75"/>
      <c r="B586" s="109">
        <v>3293</v>
      </c>
      <c r="C586" s="11" t="s">
        <v>723</v>
      </c>
      <c r="D586" s="135"/>
      <c r="E586" s="61">
        <v>2703</v>
      </c>
      <c r="F586" s="664"/>
    </row>
    <row r="587" spans="1:6" ht="14.45" customHeight="1">
      <c r="A587" s="75"/>
      <c r="B587" s="109"/>
      <c r="C587" s="11"/>
      <c r="D587" s="135"/>
      <c r="E587" s="61"/>
      <c r="F587" s="664"/>
    </row>
    <row r="588" spans="1:6" ht="14.25" customHeight="1">
      <c r="A588" s="73"/>
      <c r="B588" s="110">
        <v>34</v>
      </c>
      <c r="C588" s="111" t="s">
        <v>36</v>
      </c>
      <c r="D588" s="9">
        <f>D589</f>
        <v>5000</v>
      </c>
      <c r="E588" s="64">
        <v>2493.8000000000002</v>
      </c>
      <c r="F588" s="665">
        <f t="shared" si="3"/>
        <v>0.49876000000000004</v>
      </c>
    </row>
    <row r="589" spans="1:6">
      <c r="A589" s="75">
        <v>105</v>
      </c>
      <c r="B589" s="109">
        <v>343</v>
      </c>
      <c r="C589" s="11" t="s">
        <v>37</v>
      </c>
      <c r="D589" s="135">
        <v>5000</v>
      </c>
      <c r="E589" s="61">
        <v>2493.8000000000002</v>
      </c>
      <c r="F589" s="664">
        <f t="shared" si="3"/>
        <v>0.49876000000000004</v>
      </c>
    </row>
    <row r="590" spans="1:6" ht="26.25">
      <c r="A590" s="75"/>
      <c r="B590" s="109">
        <v>3431</v>
      </c>
      <c r="C590" s="11" t="s">
        <v>725</v>
      </c>
      <c r="D590" s="135"/>
      <c r="E590" s="61">
        <v>2493.8000000000002</v>
      </c>
      <c r="F590" s="664"/>
    </row>
    <row r="591" spans="1:6">
      <c r="A591" s="75"/>
      <c r="B591" s="109"/>
      <c r="C591" s="11"/>
      <c r="D591" s="135"/>
      <c r="E591" s="61"/>
      <c r="F591" s="664"/>
    </row>
    <row r="592" spans="1:6" ht="28.15" customHeight="1">
      <c r="A592" s="73"/>
      <c r="B592" s="110">
        <v>42</v>
      </c>
      <c r="C592" s="111" t="s">
        <v>90</v>
      </c>
      <c r="D592" s="9">
        <f>D593</f>
        <v>330000</v>
      </c>
      <c r="E592" s="64">
        <f>E593+E596</f>
        <v>15564</v>
      </c>
      <c r="F592" s="665">
        <f t="shared" si="3"/>
        <v>4.7163636363636366E-2</v>
      </c>
    </row>
    <row r="593" spans="1:6">
      <c r="A593" s="75">
        <v>106</v>
      </c>
      <c r="B593" s="109">
        <v>422</v>
      </c>
      <c r="C593" s="11" t="s">
        <v>46</v>
      </c>
      <c r="D593" s="135">
        <v>330000</v>
      </c>
      <c r="E593" s="61">
        <v>13494</v>
      </c>
      <c r="F593" s="664">
        <f t="shared" si="3"/>
        <v>4.0890909090909089E-2</v>
      </c>
    </row>
    <row r="594" spans="1:6">
      <c r="A594" s="75"/>
      <c r="B594" s="109">
        <v>4224</v>
      </c>
      <c r="C594" s="11" t="s">
        <v>815</v>
      </c>
      <c r="D594" s="135"/>
      <c r="E594" s="61">
        <v>13494</v>
      </c>
      <c r="F594" s="664"/>
    </row>
    <row r="595" spans="1:6">
      <c r="A595" s="75"/>
      <c r="B595" s="109"/>
      <c r="C595" s="11"/>
      <c r="D595" s="135"/>
      <c r="E595" s="61"/>
      <c r="F595" s="664"/>
    </row>
    <row r="596" spans="1:6">
      <c r="A596" s="75"/>
      <c r="B596" s="109">
        <v>426</v>
      </c>
      <c r="C596" s="11" t="s">
        <v>150</v>
      </c>
      <c r="D596" s="135"/>
      <c r="E596" s="61">
        <v>2070</v>
      </c>
      <c r="F596" s="664"/>
    </row>
    <row r="597" spans="1:6">
      <c r="A597" s="75"/>
      <c r="B597" s="109">
        <v>4262</v>
      </c>
      <c r="C597" s="11" t="s">
        <v>727</v>
      </c>
      <c r="D597" s="135"/>
      <c r="E597" s="61">
        <v>2070</v>
      </c>
      <c r="F597" s="664"/>
    </row>
    <row r="598" spans="1:6">
      <c r="A598" s="514"/>
      <c r="B598" s="494"/>
      <c r="C598" s="210"/>
      <c r="D598" s="62"/>
      <c r="E598" s="62"/>
      <c r="F598" s="762"/>
    </row>
    <row r="599" spans="1:6" ht="26.45" customHeight="1">
      <c r="A599" s="300" t="s">
        <v>25</v>
      </c>
      <c r="B599" s="230" t="s">
        <v>250</v>
      </c>
      <c r="C599" s="231" t="s">
        <v>298</v>
      </c>
      <c r="D599" s="232">
        <f>D602+D613</f>
        <v>640000</v>
      </c>
      <c r="E599" s="232">
        <f>E602+E613</f>
        <v>274840.84999999998</v>
      </c>
      <c r="F599" s="666">
        <f>E599/D599</f>
        <v>0.42943882812499995</v>
      </c>
    </row>
    <row r="600" spans="1:6" ht="27" customHeight="1">
      <c r="A600" s="564" t="s">
        <v>557</v>
      </c>
      <c r="B600" s="585" t="s">
        <v>593</v>
      </c>
      <c r="C600" s="558" t="s">
        <v>564</v>
      </c>
      <c r="D600" s="559"/>
      <c r="E600" s="559"/>
      <c r="F600" s="671"/>
    </row>
    <row r="601" spans="1:6">
      <c r="A601" s="169"/>
      <c r="B601" s="170"/>
      <c r="C601" s="171"/>
      <c r="D601" s="172"/>
      <c r="E601" s="172"/>
      <c r="F601" s="773"/>
    </row>
    <row r="602" spans="1:6" s="116" customFormat="1">
      <c r="A602" s="454"/>
      <c r="B602" s="170">
        <v>32</v>
      </c>
      <c r="C602" s="171" t="s">
        <v>30</v>
      </c>
      <c r="D602" s="172">
        <f>D604+D606+D610</f>
        <v>540000</v>
      </c>
      <c r="E602" s="172">
        <f>E604+E606+E610</f>
        <v>214840.85</v>
      </c>
      <c r="F602" s="773">
        <f>E602/D602</f>
        <v>0.39785342592592593</v>
      </c>
    </row>
    <row r="603" spans="1:6" s="116" customFormat="1">
      <c r="A603" s="454"/>
      <c r="B603" s="170"/>
      <c r="C603" s="171"/>
      <c r="D603" s="172"/>
      <c r="E603" s="172"/>
      <c r="F603" s="773"/>
    </row>
    <row r="604" spans="1:6" ht="15.6" customHeight="1">
      <c r="A604" s="455">
        <v>107</v>
      </c>
      <c r="B604" s="173">
        <v>322</v>
      </c>
      <c r="C604" s="145" t="s">
        <v>32</v>
      </c>
      <c r="D604" s="174">
        <v>200000</v>
      </c>
      <c r="E604" s="174">
        <v>0</v>
      </c>
      <c r="F604" s="782">
        <v>0</v>
      </c>
    </row>
    <row r="605" spans="1:6" ht="15.6" customHeight="1">
      <c r="A605" s="455"/>
      <c r="B605" s="173"/>
      <c r="C605" s="145"/>
      <c r="D605" s="174"/>
      <c r="E605" s="174"/>
      <c r="F605" s="782"/>
    </row>
    <row r="606" spans="1:6" s="116" customFormat="1">
      <c r="A606" s="455">
        <v>108</v>
      </c>
      <c r="B606" s="173">
        <v>323</v>
      </c>
      <c r="C606" s="145" t="s">
        <v>33</v>
      </c>
      <c r="D606" s="174">
        <v>180000</v>
      </c>
      <c r="E606" s="174">
        <f>E607+E608</f>
        <v>73390.850000000006</v>
      </c>
      <c r="F606" s="782">
        <f>E606/D606</f>
        <v>0.40772694444444446</v>
      </c>
    </row>
    <row r="607" spans="1:6" s="116" customFormat="1">
      <c r="A607" s="455"/>
      <c r="B607" s="173">
        <v>3235</v>
      </c>
      <c r="C607" s="145" t="s">
        <v>717</v>
      </c>
      <c r="D607" s="174"/>
      <c r="E607" s="174">
        <v>43125</v>
      </c>
      <c r="F607" s="782"/>
    </row>
    <row r="608" spans="1:6" s="116" customFormat="1">
      <c r="A608" s="455"/>
      <c r="B608" s="173">
        <v>3237</v>
      </c>
      <c r="C608" s="145" t="s">
        <v>719</v>
      </c>
      <c r="D608" s="174"/>
      <c r="E608" s="174">
        <v>30265.85</v>
      </c>
      <c r="F608" s="782"/>
    </row>
    <row r="609" spans="1:6" s="116" customFormat="1">
      <c r="A609" s="455"/>
      <c r="B609" s="173"/>
      <c r="C609" s="145"/>
      <c r="D609" s="174"/>
      <c r="E609" s="174"/>
      <c r="F609" s="782"/>
    </row>
    <row r="610" spans="1:6" ht="15" customHeight="1">
      <c r="A610" s="455">
        <v>109</v>
      </c>
      <c r="B610" s="173">
        <v>329</v>
      </c>
      <c r="C610" s="145" t="s">
        <v>34</v>
      </c>
      <c r="D610" s="174">
        <v>160000</v>
      </c>
      <c r="E610" s="174">
        <v>141450</v>
      </c>
      <c r="F610" s="782">
        <f>E610/D610</f>
        <v>0.88406249999999997</v>
      </c>
    </row>
    <row r="611" spans="1:6" ht="15" customHeight="1">
      <c r="A611" s="455"/>
      <c r="B611" s="173">
        <v>3299</v>
      </c>
      <c r="C611" s="145" t="s">
        <v>35</v>
      </c>
      <c r="D611" s="174"/>
      <c r="E611" s="174">
        <v>141450</v>
      </c>
      <c r="F611" s="782"/>
    </row>
    <row r="612" spans="1:6">
      <c r="A612" s="226"/>
      <c r="B612" s="494"/>
      <c r="C612" s="210"/>
      <c r="D612" s="62"/>
      <c r="E612" s="62"/>
      <c r="F612" s="762"/>
    </row>
    <row r="613" spans="1:6">
      <c r="A613" s="75"/>
      <c r="B613" s="110">
        <v>38</v>
      </c>
      <c r="C613" s="111" t="s">
        <v>66</v>
      </c>
      <c r="D613" s="64">
        <v>100000</v>
      </c>
      <c r="E613" s="64">
        <v>60000</v>
      </c>
      <c r="F613" s="665">
        <f>E613/D613</f>
        <v>0.6</v>
      </c>
    </row>
    <row r="614" spans="1:6">
      <c r="A614" s="75">
        <v>110</v>
      </c>
      <c r="B614" s="109">
        <v>381</v>
      </c>
      <c r="C614" s="11" t="s">
        <v>41</v>
      </c>
      <c r="D614" s="61">
        <v>100000</v>
      </c>
      <c r="E614" s="61">
        <v>60000</v>
      </c>
      <c r="F614" s="665">
        <f>E614/D614</f>
        <v>0.6</v>
      </c>
    </row>
    <row r="615" spans="1:6">
      <c r="A615" s="75"/>
      <c r="B615" s="109">
        <v>3811</v>
      </c>
      <c r="C615" s="11" t="s">
        <v>728</v>
      </c>
      <c r="D615" s="61"/>
      <c r="E615" s="61">
        <v>60000</v>
      </c>
      <c r="F615" s="664"/>
    </row>
    <row r="616" spans="1:6" ht="14.25" customHeight="1">
      <c r="A616" s="108"/>
      <c r="B616" s="109"/>
      <c r="C616" s="11"/>
      <c r="D616" s="61"/>
      <c r="E616" s="61"/>
      <c r="F616" s="664"/>
    </row>
    <row r="617" spans="1:6" ht="31.5">
      <c r="A617" s="471" t="s">
        <v>23</v>
      </c>
      <c r="B617" s="493">
        <v>1008</v>
      </c>
      <c r="C617" s="473" t="s">
        <v>216</v>
      </c>
      <c r="D617" s="474">
        <f>D619+D625+D632+D639+D649+D656+D662</f>
        <v>1635000</v>
      </c>
      <c r="E617" s="474">
        <f>E619+E625+E632+E639+E649+E656+E662</f>
        <v>601012.52</v>
      </c>
      <c r="F617" s="761">
        <f>E617/D617</f>
        <v>0.36759175535168198</v>
      </c>
    </row>
    <row r="618" spans="1:6" ht="15.75">
      <c r="A618" s="499"/>
      <c r="B618" s="500"/>
      <c r="C618" s="501"/>
      <c r="D618" s="502"/>
      <c r="E618" s="136"/>
      <c r="F618" s="744"/>
    </row>
    <row r="619" spans="1:6">
      <c r="A619" s="149" t="s">
        <v>25</v>
      </c>
      <c r="B619" s="127" t="s">
        <v>113</v>
      </c>
      <c r="C619" s="166" t="s">
        <v>217</v>
      </c>
      <c r="D619" s="183">
        <f>D621</f>
        <v>235000</v>
      </c>
      <c r="E619" s="183">
        <v>132500</v>
      </c>
      <c r="F619" s="711">
        <f>E619/D619</f>
        <v>0.56382978723404253</v>
      </c>
    </row>
    <row r="620" spans="1:6" ht="26.25">
      <c r="A620" s="566" t="s">
        <v>557</v>
      </c>
      <c r="B620" s="585" t="s">
        <v>594</v>
      </c>
      <c r="C620" s="558" t="s">
        <v>628</v>
      </c>
      <c r="D620" s="559"/>
      <c r="E620" s="559"/>
      <c r="F620" s="671"/>
    </row>
    <row r="621" spans="1:6">
      <c r="A621" s="73"/>
      <c r="B621" s="110">
        <v>38</v>
      </c>
      <c r="C621" s="6" t="s">
        <v>66</v>
      </c>
      <c r="D621" s="64">
        <f>D622</f>
        <v>235000</v>
      </c>
      <c r="E621" s="64">
        <v>132500</v>
      </c>
      <c r="F621" s="665">
        <v>0.56379999999999997</v>
      </c>
    </row>
    <row r="622" spans="1:6">
      <c r="A622" s="75">
        <v>111</v>
      </c>
      <c r="B622" s="109">
        <v>381</v>
      </c>
      <c r="C622" s="11" t="s">
        <v>41</v>
      </c>
      <c r="D622" s="61">
        <v>235000</v>
      </c>
      <c r="E622" s="61">
        <v>132500</v>
      </c>
      <c r="F622" s="664">
        <v>0.56379999999999997</v>
      </c>
    </row>
    <row r="623" spans="1:6">
      <c r="A623" s="75"/>
      <c r="B623" s="109">
        <v>3811</v>
      </c>
      <c r="C623" s="11" t="s">
        <v>745</v>
      </c>
      <c r="D623" s="61"/>
      <c r="E623" s="61">
        <v>132500</v>
      </c>
      <c r="F623" s="664"/>
    </row>
    <row r="624" spans="1:6">
      <c r="A624" s="155"/>
      <c r="B624" s="109"/>
      <c r="C624" s="11"/>
      <c r="D624" s="76"/>
      <c r="E624" s="61"/>
      <c r="F624" s="664"/>
    </row>
    <row r="625" spans="1:6">
      <c r="A625" s="148" t="s">
        <v>25</v>
      </c>
      <c r="B625" s="127" t="s">
        <v>218</v>
      </c>
      <c r="C625" s="166" t="s">
        <v>219</v>
      </c>
      <c r="D625" s="183">
        <f>D628</f>
        <v>130000</v>
      </c>
      <c r="E625" s="152">
        <v>16994.400000000001</v>
      </c>
      <c r="F625" s="695">
        <f>E625/D625</f>
        <v>0.13072615384615385</v>
      </c>
    </row>
    <row r="626" spans="1:6" ht="26.25">
      <c r="A626" s="566" t="s">
        <v>557</v>
      </c>
      <c r="B626" s="585" t="s">
        <v>594</v>
      </c>
      <c r="C626" s="558" t="s">
        <v>628</v>
      </c>
      <c r="D626" s="559"/>
      <c r="E626" s="559"/>
      <c r="F626" s="671"/>
    </row>
    <row r="627" spans="1:6">
      <c r="A627" s="106"/>
      <c r="B627" s="103"/>
      <c r="C627" s="16"/>
      <c r="D627" s="154"/>
      <c r="E627" s="61"/>
      <c r="F627" s="664"/>
    </row>
    <row r="628" spans="1:6">
      <c r="A628" s="123"/>
      <c r="B628" s="123">
        <v>38</v>
      </c>
      <c r="C628" s="124" t="s">
        <v>66</v>
      </c>
      <c r="D628" s="193">
        <f>D629</f>
        <v>130000</v>
      </c>
      <c r="E628" s="193">
        <v>16994.400000000001</v>
      </c>
      <c r="F628" s="665">
        <f>E628/D628</f>
        <v>0.13072615384615385</v>
      </c>
    </row>
    <row r="629" spans="1:6">
      <c r="A629" s="125">
        <v>112</v>
      </c>
      <c r="B629" s="125">
        <v>381</v>
      </c>
      <c r="C629" s="126" t="s">
        <v>41</v>
      </c>
      <c r="D629" s="194">
        <v>130000</v>
      </c>
      <c r="E629" s="194">
        <v>16994.400000000001</v>
      </c>
      <c r="F629" s="664">
        <f>E629/D629</f>
        <v>0.13072615384615385</v>
      </c>
    </row>
    <row r="630" spans="1:6">
      <c r="A630" s="125"/>
      <c r="B630" s="125">
        <v>3811</v>
      </c>
      <c r="C630" s="126" t="s">
        <v>728</v>
      </c>
      <c r="D630" s="194"/>
      <c r="E630" s="194">
        <v>16994.400000000001</v>
      </c>
      <c r="F630" s="664"/>
    </row>
    <row r="631" spans="1:6">
      <c r="A631" s="175"/>
      <c r="B631" s="126"/>
      <c r="C631" s="126"/>
      <c r="D631" s="126"/>
      <c r="E631" s="194"/>
      <c r="F631" s="664"/>
    </row>
    <row r="632" spans="1:6">
      <c r="A632" s="212" t="s">
        <v>25</v>
      </c>
      <c r="B632" s="113" t="s">
        <v>220</v>
      </c>
      <c r="C632" s="113" t="s">
        <v>221</v>
      </c>
      <c r="D632" s="195">
        <f>D635</f>
        <v>400000</v>
      </c>
      <c r="E632" s="195">
        <v>187498.95</v>
      </c>
      <c r="F632" s="695">
        <f>E632/D632</f>
        <v>0.46874737500000002</v>
      </c>
    </row>
    <row r="633" spans="1:6" ht="26.25">
      <c r="A633" s="579" t="s">
        <v>565</v>
      </c>
      <c r="B633" s="591" t="s">
        <v>595</v>
      </c>
      <c r="C633" s="582" t="s">
        <v>566</v>
      </c>
      <c r="D633" s="583"/>
      <c r="E633" s="583"/>
      <c r="F633" s="727"/>
    </row>
    <row r="634" spans="1:6" s="345" customFormat="1">
      <c r="A634" s="791"/>
      <c r="B634" s="792"/>
      <c r="C634" s="793"/>
      <c r="D634" s="794"/>
      <c r="E634" s="794"/>
      <c r="F634" s="770"/>
    </row>
    <row r="635" spans="1:6">
      <c r="A635" s="123"/>
      <c r="B635" s="123">
        <v>38</v>
      </c>
      <c r="C635" s="124" t="s">
        <v>66</v>
      </c>
      <c r="D635" s="193">
        <f>D636</f>
        <v>400000</v>
      </c>
      <c r="E635" s="193">
        <v>187498.95</v>
      </c>
      <c r="F635" s="665">
        <f>E635/D635</f>
        <v>0.46874737500000002</v>
      </c>
    </row>
    <row r="636" spans="1:6">
      <c r="A636" s="125">
        <v>113</v>
      </c>
      <c r="B636" s="125">
        <v>381</v>
      </c>
      <c r="C636" s="126" t="s">
        <v>41</v>
      </c>
      <c r="D636" s="194">
        <v>400000</v>
      </c>
      <c r="E636" s="194">
        <v>187498.95</v>
      </c>
      <c r="F636" s="664">
        <f>E636/D636</f>
        <v>0.46874737500000002</v>
      </c>
    </row>
    <row r="637" spans="1:6">
      <c r="A637" s="125"/>
      <c r="B637" s="125">
        <v>3811</v>
      </c>
      <c r="C637" s="126" t="s">
        <v>728</v>
      </c>
      <c r="D637" s="194"/>
      <c r="E637" s="194">
        <v>187498.95</v>
      </c>
      <c r="F637" s="664"/>
    </row>
    <row r="638" spans="1:6">
      <c r="A638" s="175"/>
      <c r="B638" s="126"/>
      <c r="C638" s="126"/>
      <c r="D638" s="126"/>
      <c r="E638" s="194"/>
      <c r="F638" s="664"/>
    </row>
    <row r="639" spans="1:6">
      <c r="A639" s="212" t="s">
        <v>25</v>
      </c>
      <c r="B639" s="113" t="s">
        <v>222</v>
      </c>
      <c r="C639" s="113" t="s">
        <v>223</v>
      </c>
      <c r="D639" s="195">
        <f>D642</f>
        <v>300000</v>
      </c>
      <c r="E639" s="195">
        <f>E642</f>
        <v>116000</v>
      </c>
      <c r="F639" s="695">
        <f>E639/D639</f>
        <v>0.38666666666666666</v>
      </c>
    </row>
    <row r="640" spans="1:6" ht="26.25">
      <c r="A640" s="566" t="s">
        <v>557</v>
      </c>
      <c r="B640" s="585" t="s">
        <v>594</v>
      </c>
      <c r="C640" s="558" t="s">
        <v>628</v>
      </c>
      <c r="D640" s="559"/>
      <c r="E640" s="559"/>
      <c r="F640" s="671"/>
    </row>
    <row r="641" spans="1:6">
      <c r="A641" s="175"/>
      <c r="B641" s="126"/>
      <c r="C641" s="126"/>
      <c r="D641" s="194"/>
      <c r="E641" s="194"/>
      <c r="F641" s="664"/>
    </row>
    <row r="642" spans="1:6">
      <c r="A642" s="211"/>
      <c r="B642" s="123">
        <v>38</v>
      </c>
      <c r="C642" s="124" t="s">
        <v>66</v>
      </c>
      <c r="D642" s="193">
        <f>D643+D646</f>
        <v>300000</v>
      </c>
      <c r="E642" s="193">
        <f>E643+E646</f>
        <v>116000</v>
      </c>
      <c r="F642" s="665">
        <f>E642/D642</f>
        <v>0.38666666666666666</v>
      </c>
    </row>
    <row r="643" spans="1:6">
      <c r="A643" s="125">
        <v>114</v>
      </c>
      <c r="B643" s="125">
        <v>381</v>
      </c>
      <c r="C643" s="126" t="s">
        <v>41</v>
      </c>
      <c r="D643" s="194">
        <v>100000</v>
      </c>
      <c r="E643" s="194">
        <v>1000</v>
      </c>
      <c r="F643" s="664">
        <f>E643/D643</f>
        <v>0.01</v>
      </c>
    </row>
    <row r="644" spans="1:6">
      <c r="A644" s="125"/>
      <c r="B644" s="125">
        <v>3811</v>
      </c>
      <c r="C644" s="126" t="s">
        <v>728</v>
      </c>
      <c r="D644" s="194"/>
      <c r="E644" s="194">
        <v>1000</v>
      </c>
      <c r="F644" s="664"/>
    </row>
    <row r="645" spans="1:6">
      <c r="A645" s="125"/>
      <c r="B645" s="125"/>
      <c r="C645" s="126"/>
      <c r="D645" s="194"/>
      <c r="E645" s="194"/>
      <c r="F645" s="664"/>
    </row>
    <row r="646" spans="1:6">
      <c r="A646" s="125">
        <v>115</v>
      </c>
      <c r="B646" s="125">
        <v>382</v>
      </c>
      <c r="C646" s="126" t="s">
        <v>42</v>
      </c>
      <c r="D646" s="380">
        <v>200000</v>
      </c>
      <c r="E646" s="194">
        <v>115000</v>
      </c>
      <c r="F646" s="664">
        <f>E646/D646</f>
        <v>0.57499999999999996</v>
      </c>
    </row>
    <row r="647" spans="1:6" ht="26.25">
      <c r="A647" s="125"/>
      <c r="B647" s="125">
        <v>3821</v>
      </c>
      <c r="C647" s="11" t="s">
        <v>746</v>
      </c>
      <c r="D647" s="380"/>
      <c r="E647" s="194">
        <v>115000</v>
      </c>
      <c r="F647" s="664"/>
    </row>
    <row r="648" spans="1:6">
      <c r="A648" s="175"/>
      <c r="B648" s="125"/>
      <c r="C648" s="126"/>
      <c r="D648" s="126"/>
      <c r="E648" s="194"/>
      <c r="F648" s="664"/>
    </row>
    <row r="649" spans="1:6">
      <c r="A649" s="212" t="s">
        <v>25</v>
      </c>
      <c r="B649" s="177" t="s">
        <v>224</v>
      </c>
      <c r="C649" s="113" t="s">
        <v>225</v>
      </c>
      <c r="D649" s="195">
        <f>D652</f>
        <v>20000</v>
      </c>
      <c r="E649" s="195">
        <v>9479.17</v>
      </c>
      <c r="F649" s="695">
        <f>E649/D649</f>
        <v>0.4739585</v>
      </c>
    </row>
    <row r="650" spans="1:6" ht="26.25">
      <c r="A650" s="566" t="s">
        <v>557</v>
      </c>
      <c r="B650" s="585" t="s">
        <v>594</v>
      </c>
      <c r="C650" s="558" t="s">
        <v>628</v>
      </c>
      <c r="D650" s="559"/>
      <c r="E650" s="559"/>
      <c r="F650" s="671"/>
    </row>
    <row r="651" spans="1:6">
      <c r="A651" s="175"/>
      <c r="B651" s="125"/>
      <c r="C651" s="126"/>
      <c r="D651" s="194"/>
      <c r="E651" s="194"/>
      <c r="F651" s="664"/>
    </row>
    <row r="652" spans="1:6">
      <c r="A652" s="211"/>
      <c r="B652" s="123">
        <v>38</v>
      </c>
      <c r="C652" s="124" t="s">
        <v>66</v>
      </c>
      <c r="D652" s="193">
        <f>D653</f>
        <v>20000</v>
      </c>
      <c r="E652" s="193">
        <v>9479.17</v>
      </c>
      <c r="F652" s="665">
        <f>E652/D652</f>
        <v>0.4739585</v>
      </c>
    </row>
    <row r="653" spans="1:6">
      <c r="A653" s="125">
        <v>116</v>
      </c>
      <c r="B653" s="125">
        <v>381</v>
      </c>
      <c r="C653" s="126" t="s">
        <v>41</v>
      </c>
      <c r="D653" s="194">
        <v>20000</v>
      </c>
      <c r="E653" s="194">
        <v>9479.17</v>
      </c>
      <c r="F653" s="664">
        <f>E653/D653</f>
        <v>0.4739585</v>
      </c>
    </row>
    <row r="654" spans="1:6">
      <c r="A654" s="125"/>
      <c r="B654" s="125">
        <v>3811</v>
      </c>
      <c r="C654" s="126" t="s">
        <v>728</v>
      </c>
      <c r="D654" s="194"/>
      <c r="E654" s="194">
        <v>9479.17</v>
      </c>
      <c r="F654" s="664"/>
    </row>
    <row r="655" spans="1:6">
      <c r="A655" s="175"/>
      <c r="B655" s="125"/>
      <c r="C655" s="126"/>
      <c r="D655" s="194"/>
      <c r="E655" s="194"/>
      <c r="F655" s="664"/>
    </row>
    <row r="656" spans="1:6">
      <c r="A656" s="212" t="s">
        <v>25</v>
      </c>
      <c r="B656" s="177" t="s">
        <v>259</v>
      </c>
      <c r="C656" s="113" t="s">
        <v>255</v>
      </c>
      <c r="D656" s="195">
        <v>50000</v>
      </c>
      <c r="E656" s="195">
        <v>0</v>
      </c>
      <c r="F656" s="695">
        <v>0</v>
      </c>
    </row>
    <row r="657" spans="1:6" ht="26.25">
      <c r="A657" s="566" t="s">
        <v>557</v>
      </c>
      <c r="B657" s="585" t="s">
        <v>594</v>
      </c>
      <c r="C657" s="558" t="s">
        <v>628</v>
      </c>
      <c r="D657" s="559"/>
      <c r="E657" s="559"/>
      <c r="F657" s="671"/>
    </row>
    <row r="658" spans="1:6">
      <c r="A658" s="175"/>
      <c r="B658" s="125"/>
      <c r="C658" s="126"/>
      <c r="D658" s="194"/>
      <c r="E658" s="194"/>
      <c r="F658" s="664"/>
    </row>
    <row r="659" spans="1:6">
      <c r="A659" s="211"/>
      <c r="B659" s="123">
        <v>38</v>
      </c>
      <c r="C659" s="124" t="s">
        <v>66</v>
      </c>
      <c r="D659" s="193">
        <v>50000</v>
      </c>
      <c r="E659" s="193">
        <v>0</v>
      </c>
      <c r="F659" s="665">
        <v>0</v>
      </c>
    </row>
    <row r="660" spans="1:6">
      <c r="A660" s="125">
        <v>117</v>
      </c>
      <c r="B660" s="125">
        <v>381</v>
      </c>
      <c r="C660" s="126" t="s">
        <v>41</v>
      </c>
      <c r="D660" s="194">
        <v>50000</v>
      </c>
      <c r="E660" s="194">
        <v>0</v>
      </c>
      <c r="F660" s="664">
        <v>0</v>
      </c>
    </row>
    <row r="661" spans="1:6">
      <c r="A661" s="175"/>
      <c r="B661" s="125"/>
      <c r="C661" s="126"/>
      <c r="D661" s="194"/>
      <c r="E661" s="194"/>
      <c r="F661" s="664"/>
    </row>
    <row r="662" spans="1:6">
      <c r="A662" s="335" t="s">
        <v>25</v>
      </c>
      <c r="B662" s="234" t="s">
        <v>470</v>
      </c>
      <c r="C662" s="231" t="s">
        <v>396</v>
      </c>
      <c r="D662" s="337">
        <f>D665</f>
        <v>500000</v>
      </c>
      <c r="E662" s="337">
        <v>138540</v>
      </c>
      <c r="F662" s="666">
        <f>E662/D662</f>
        <v>0.27707999999999999</v>
      </c>
    </row>
    <row r="663" spans="1:6" ht="30.75" customHeight="1">
      <c r="A663" s="579" t="s">
        <v>565</v>
      </c>
      <c r="B663" s="591" t="s">
        <v>596</v>
      </c>
      <c r="C663" s="582" t="s">
        <v>567</v>
      </c>
      <c r="D663" s="583"/>
      <c r="E663" s="583"/>
      <c r="F663" s="727"/>
    </row>
    <row r="664" spans="1:6" s="345" customFormat="1" ht="13.5" customHeight="1">
      <c r="A664" s="791"/>
      <c r="B664" s="792"/>
      <c r="C664" s="793"/>
      <c r="D664" s="794"/>
      <c r="E664" s="794"/>
      <c r="F664" s="770"/>
    </row>
    <row r="665" spans="1:6">
      <c r="A665" s="211"/>
      <c r="B665" s="123">
        <v>38</v>
      </c>
      <c r="C665" s="124" t="s">
        <v>66</v>
      </c>
      <c r="D665" s="193">
        <f>D666</f>
        <v>500000</v>
      </c>
      <c r="E665" s="193">
        <v>138540</v>
      </c>
      <c r="F665" s="665">
        <f>E665/D665</f>
        <v>0.27707999999999999</v>
      </c>
    </row>
    <row r="666" spans="1:6">
      <c r="A666" s="125">
        <v>118</v>
      </c>
      <c r="B666" s="125">
        <v>381</v>
      </c>
      <c r="C666" s="126" t="s">
        <v>41</v>
      </c>
      <c r="D666" s="194">
        <v>500000</v>
      </c>
      <c r="E666" s="194">
        <v>138540</v>
      </c>
      <c r="F666" s="664">
        <f>E666/D666</f>
        <v>0.27707999999999999</v>
      </c>
    </row>
    <row r="667" spans="1:6">
      <c r="A667" s="125"/>
      <c r="B667" s="125">
        <v>3811</v>
      </c>
      <c r="C667" s="126" t="s">
        <v>728</v>
      </c>
      <c r="D667" s="194"/>
      <c r="E667" s="194">
        <v>138540</v>
      </c>
      <c r="F667" s="664"/>
    </row>
    <row r="668" spans="1:6" ht="17.25" customHeight="1">
      <c r="A668" s="198"/>
      <c r="B668" s="198"/>
      <c r="C668" s="198"/>
      <c r="D668" s="198"/>
      <c r="E668" s="198"/>
      <c r="F668" s="762"/>
    </row>
    <row r="669" spans="1:6" ht="36" customHeight="1">
      <c r="A669" s="471" t="s">
        <v>23</v>
      </c>
      <c r="B669" s="493">
        <v>1009</v>
      </c>
      <c r="C669" s="473" t="s">
        <v>667</v>
      </c>
      <c r="D669" s="474">
        <f>D671+D677+D683+D689</f>
        <v>2600000</v>
      </c>
      <c r="E669" s="474">
        <f>E671+E677+E683+E689</f>
        <v>0</v>
      </c>
      <c r="F669" s="761">
        <v>0</v>
      </c>
    </row>
    <row r="670" spans="1:6">
      <c r="A670" s="198"/>
      <c r="B670" s="198"/>
      <c r="C670" s="198"/>
      <c r="D670" s="198"/>
      <c r="E670" s="198"/>
      <c r="F670" s="762"/>
    </row>
    <row r="671" spans="1:6" ht="39">
      <c r="A671" s="336" t="s">
        <v>25</v>
      </c>
      <c r="B671" s="336" t="s">
        <v>117</v>
      </c>
      <c r="C671" s="231" t="s">
        <v>371</v>
      </c>
      <c r="D671" s="337">
        <f>D674</f>
        <v>500000</v>
      </c>
      <c r="E671" s="337">
        <v>0</v>
      </c>
      <c r="F671" s="666">
        <v>0</v>
      </c>
    </row>
    <row r="672" spans="1:6" ht="26.25">
      <c r="A672" s="566" t="s">
        <v>565</v>
      </c>
      <c r="B672" s="591" t="s">
        <v>597</v>
      </c>
      <c r="C672" s="566" t="s">
        <v>568</v>
      </c>
      <c r="D672" s="583"/>
      <c r="E672" s="583"/>
      <c r="F672" s="727"/>
    </row>
    <row r="673" spans="1:6">
      <c r="A673" s="198"/>
      <c r="B673" s="198"/>
      <c r="C673" s="198"/>
      <c r="D673" s="403"/>
      <c r="E673" s="403"/>
      <c r="F673" s="762"/>
    </row>
    <row r="674" spans="1:6">
      <c r="A674" s="124"/>
      <c r="B674" s="123">
        <v>38</v>
      </c>
      <c r="C674" s="124" t="s">
        <v>40</v>
      </c>
      <c r="D674" s="193">
        <f>D675</f>
        <v>500000</v>
      </c>
      <c r="E674" s="193">
        <v>0</v>
      </c>
      <c r="F674" s="665">
        <v>0</v>
      </c>
    </row>
    <row r="675" spans="1:6">
      <c r="A675" s="125">
        <v>119</v>
      </c>
      <c r="B675" s="221">
        <v>382</v>
      </c>
      <c r="C675" s="11" t="s">
        <v>42</v>
      </c>
      <c r="D675" s="194">
        <v>500000</v>
      </c>
      <c r="E675" s="194">
        <v>0</v>
      </c>
      <c r="F675" s="664">
        <v>0</v>
      </c>
    </row>
    <row r="676" spans="1:6">
      <c r="A676" s="126"/>
      <c r="B676" s="126"/>
      <c r="C676" s="126"/>
      <c r="D676" s="194"/>
      <c r="E676" s="194"/>
      <c r="F676" s="664"/>
    </row>
    <row r="677" spans="1:6" ht="39">
      <c r="A677" s="336" t="s">
        <v>25</v>
      </c>
      <c r="B677" s="336" t="s">
        <v>118</v>
      </c>
      <c r="C677" s="231" t="s">
        <v>372</v>
      </c>
      <c r="D677" s="337">
        <v>600000</v>
      </c>
      <c r="E677" s="337">
        <v>0</v>
      </c>
      <c r="F677" s="666">
        <v>0</v>
      </c>
    </row>
    <row r="678" spans="1:6" ht="26.25">
      <c r="A678" s="566" t="s">
        <v>565</v>
      </c>
      <c r="B678" s="591" t="s">
        <v>597</v>
      </c>
      <c r="C678" s="566" t="s">
        <v>568</v>
      </c>
      <c r="D678" s="583"/>
      <c r="E678" s="583"/>
      <c r="F678" s="727"/>
    </row>
    <row r="679" spans="1:6">
      <c r="A679" s="126"/>
      <c r="B679" s="126"/>
      <c r="C679" s="126"/>
      <c r="D679" s="194"/>
      <c r="E679" s="194"/>
      <c r="F679" s="664"/>
    </row>
    <row r="680" spans="1:6">
      <c r="A680" s="123"/>
      <c r="B680" s="123">
        <v>38</v>
      </c>
      <c r="C680" s="211" t="s">
        <v>40</v>
      </c>
      <c r="D680" s="208">
        <v>600000</v>
      </c>
      <c r="E680" s="208">
        <v>0</v>
      </c>
      <c r="F680" s="697">
        <v>0</v>
      </c>
    </row>
    <row r="681" spans="1:6">
      <c r="A681" s="125">
        <v>120</v>
      </c>
      <c r="B681" s="125">
        <v>382</v>
      </c>
      <c r="C681" s="126" t="s">
        <v>42</v>
      </c>
      <c r="D681" s="194">
        <v>600000</v>
      </c>
      <c r="E681" s="194">
        <v>0</v>
      </c>
      <c r="F681" s="664">
        <v>0</v>
      </c>
    </row>
    <row r="682" spans="1:6" ht="20.25" customHeight="1">
      <c r="A682" s="126"/>
      <c r="B682" s="126"/>
      <c r="C682" s="126"/>
      <c r="D682" s="194"/>
      <c r="E682" s="194"/>
      <c r="F682" s="664"/>
    </row>
    <row r="683" spans="1:6" ht="40.15" customHeight="1">
      <c r="A683" s="336" t="s">
        <v>25</v>
      </c>
      <c r="B683" s="336" t="s">
        <v>120</v>
      </c>
      <c r="C683" s="231" t="s">
        <v>420</v>
      </c>
      <c r="D683" s="337">
        <v>1200000</v>
      </c>
      <c r="E683" s="337">
        <v>0</v>
      </c>
      <c r="F683" s="666">
        <v>0</v>
      </c>
    </row>
    <row r="684" spans="1:6" ht="26.25">
      <c r="A684" s="566" t="s">
        <v>565</v>
      </c>
      <c r="B684" s="591" t="s">
        <v>597</v>
      </c>
      <c r="C684" s="566" t="s">
        <v>568</v>
      </c>
      <c r="D684" s="583"/>
      <c r="E684" s="583"/>
      <c r="F684" s="727"/>
    </row>
    <row r="685" spans="1:6">
      <c r="A685" s="126"/>
      <c r="B685" s="126"/>
      <c r="C685" s="126"/>
      <c r="D685" s="194"/>
      <c r="E685" s="194"/>
      <c r="F685" s="664"/>
    </row>
    <row r="686" spans="1:6">
      <c r="A686" s="124"/>
      <c r="B686" s="123">
        <v>38</v>
      </c>
      <c r="C686" s="124" t="s">
        <v>40</v>
      </c>
      <c r="D686" s="193">
        <v>1200000</v>
      </c>
      <c r="E686" s="193">
        <v>0</v>
      </c>
      <c r="F686" s="665">
        <v>0</v>
      </c>
    </row>
    <row r="687" spans="1:6">
      <c r="A687" s="125">
        <v>121</v>
      </c>
      <c r="B687" s="125">
        <v>382</v>
      </c>
      <c r="C687" s="126" t="s">
        <v>42</v>
      </c>
      <c r="D687" s="194">
        <v>1200000</v>
      </c>
      <c r="E687" s="194">
        <v>0</v>
      </c>
      <c r="F687" s="664">
        <v>0</v>
      </c>
    </row>
    <row r="688" spans="1:6">
      <c r="A688" s="126"/>
      <c r="B688" s="126"/>
      <c r="C688" s="126"/>
      <c r="D688" s="194"/>
      <c r="E688" s="194"/>
      <c r="F688" s="664"/>
    </row>
    <row r="689" spans="1:6" ht="39">
      <c r="A689" s="336" t="s">
        <v>25</v>
      </c>
      <c r="B689" s="336" t="s">
        <v>122</v>
      </c>
      <c r="C689" s="300" t="s">
        <v>373</v>
      </c>
      <c r="D689" s="337">
        <v>300000</v>
      </c>
      <c r="E689" s="337">
        <v>0</v>
      </c>
      <c r="F689" s="666">
        <v>0</v>
      </c>
    </row>
    <row r="690" spans="1:6" ht="26.25">
      <c r="A690" s="566" t="s">
        <v>565</v>
      </c>
      <c r="B690" s="591" t="s">
        <v>597</v>
      </c>
      <c r="C690" s="566" t="s">
        <v>568</v>
      </c>
      <c r="D690" s="583"/>
      <c r="E690" s="583"/>
      <c r="F690" s="727"/>
    </row>
    <row r="691" spans="1:6">
      <c r="A691" s="126"/>
      <c r="B691" s="126"/>
      <c r="C691" s="126"/>
      <c r="D691" s="194"/>
      <c r="E691" s="194"/>
      <c r="F691" s="664"/>
    </row>
    <row r="692" spans="1:6">
      <c r="A692" s="126"/>
      <c r="B692" s="123">
        <v>38</v>
      </c>
      <c r="C692" s="124" t="s">
        <v>40</v>
      </c>
      <c r="D692" s="193">
        <v>300000</v>
      </c>
      <c r="E692" s="193">
        <v>0</v>
      </c>
      <c r="F692" s="665">
        <v>0</v>
      </c>
    </row>
    <row r="693" spans="1:6">
      <c r="A693" s="125">
        <v>122</v>
      </c>
      <c r="B693" s="125">
        <v>382</v>
      </c>
      <c r="C693" s="126" t="s">
        <v>42</v>
      </c>
      <c r="D693" s="194">
        <v>300000</v>
      </c>
      <c r="E693" s="194">
        <v>0</v>
      </c>
      <c r="F693" s="664">
        <v>0</v>
      </c>
    </row>
    <row r="694" spans="1:6">
      <c r="A694" s="280"/>
      <c r="B694" s="280"/>
      <c r="C694" s="280"/>
      <c r="D694" s="394"/>
      <c r="E694" s="394"/>
      <c r="F694" s="394"/>
    </row>
    <row r="695" spans="1:6">
      <c r="A695" s="280"/>
      <c r="B695" s="280"/>
      <c r="C695" s="280"/>
      <c r="D695" s="394"/>
      <c r="E695" s="394"/>
      <c r="F695" s="394"/>
    </row>
    <row r="696" spans="1:6">
      <c r="A696" s="280"/>
      <c r="B696" s="280"/>
      <c r="C696" s="280"/>
      <c r="D696" s="394"/>
      <c r="E696" s="394"/>
      <c r="F696" s="394"/>
    </row>
    <row r="697" spans="1:6">
      <c r="A697" s="280"/>
      <c r="B697" s="280"/>
      <c r="C697" s="280"/>
      <c r="D697" s="394"/>
      <c r="E697" s="394"/>
      <c r="F697" s="394"/>
    </row>
    <row r="698" spans="1:6">
      <c r="A698" s="280"/>
      <c r="B698" s="280"/>
      <c r="C698" s="280"/>
      <c r="D698" s="394"/>
      <c r="E698" s="394"/>
      <c r="F698" s="394"/>
    </row>
    <row r="699" spans="1:6">
      <c r="A699" s="280"/>
      <c r="B699" s="280"/>
      <c r="C699" s="280"/>
      <c r="D699" s="394"/>
      <c r="E699" s="394"/>
      <c r="F699" s="394"/>
    </row>
    <row r="700" spans="1:6">
      <c r="A700" s="280"/>
      <c r="B700" s="280"/>
      <c r="C700" s="280"/>
      <c r="D700" s="394"/>
      <c r="E700" s="394"/>
      <c r="F700" s="394"/>
    </row>
    <row r="701" spans="1:6">
      <c r="A701" s="280"/>
      <c r="B701" s="280"/>
      <c r="C701" s="280"/>
      <c r="D701" s="394"/>
      <c r="E701" s="394"/>
      <c r="F701" s="394"/>
    </row>
    <row r="702" spans="1:6">
      <c r="A702" s="280"/>
      <c r="B702" s="280"/>
      <c r="C702" s="280"/>
      <c r="D702" s="394"/>
      <c r="E702" s="394"/>
      <c r="F702" s="394"/>
    </row>
    <row r="703" spans="1:6">
      <c r="A703" s="280"/>
      <c r="B703" s="280"/>
      <c r="C703" s="280"/>
      <c r="D703" s="394"/>
      <c r="E703" s="394"/>
      <c r="F703" s="394"/>
    </row>
    <row r="704" spans="1:6">
      <c r="A704" s="280"/>
      <c r="B704" s="280"/>
      <c r="C704" s="280"/>
      <c r="D704" s="394"/>
      <c r="E704" s="394"/>
      <c r="F704" s="394"/>
    </row>
    <row r="705" spans="1:6">
      <c r="A705" s="280"/>
      <c r="B705" s="280"/>
      <c r="C705" s="280"/>
      <c r="D705" s="394"/>
      <c r="E705" s="394"/>
      <c r="F705" s="394"/>
    </row>
    <row r="706" spans="1:6">
      <c r="A706" s="519"/>
      <c r="B706" s="519"/>
      <c r="C706" s="519"/>
      <c r="D706" s="519"/>
      <c r="E706" s="519"/>
      <c r="F706" s="519"/>
    </row>
  </sheetData>
  <mergeCells count="4">
    <mergeCell ref="A2:E2"/>
    <mergeCell ref="A4:E4"/>
    <mergeCell ref="A6:E7"/>
    <mergeCell ref="A5:E5"/>
  </mergeCells>
  <pageMargins left="0.25" right="0.25" top="0.75" bottom="0.75" header="0.3" footer="0.3"/>
  <pageSetup paperSize="9" scale="9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437"/>
  <sheetViews>
    <sheetView topLeftCell="A19" workbookViewId="0">
      <selection activeCell="C424" sqref="C424"/>
    </sheetView>
  </sheetViews>
  <sheetFormatPr defaultRowHeight="15"/>
  <cols>
    <col min="1" max="1" width="15.5703125" customWidth="1"/>
    <col min="2" max="2" width="10.42578125" customWidth="1"/>
    <col min="3" max="3" width="37.42578125" customWidth="1"/>
    <col min="4" max="4" width="16.42578125" customWidth="1"/>
    <col min="5" max="5" width="20.85546875" style="92" customWidth="1"/>
    <col min="6" max="6" width="10.28515625" customWidth="1"/>
    <col min="7" max="7" width="13.85546875" bestFit="1" customWidth="1"/>
    <col min="8" max="8" width="14.28515625" bestFit="1" customWidth="1"/>
    <col min="9" max="9" width="10.140625" bestFit="1" customWidth="1"/>
  </cols>
  <sheetData>
    <row r="1" spans="1:9" ht="15.75" thickBot="1"/>
    <row r="2" spans="1:9" ht="52.9" customHeight="1" thickBot="1">
      <c r="A2" s="288" t="s">
        <v>19</v>
      </c>
      <c r="B2" s="305" t="s">
        <v>0</v>
      </c>
      <c r="C2" s="288" t="s">
        <v>20</v>
      </c>
      <c r="D2" s="292" t="s">
        <v>379</v>
      </c>
      <c r="E2" s="292" t="s">
        <v>766</v>
      </c>
      <c r="F2" s="292" t="s">
        <v>707</v>
      </c>
    </row>
    <row r="3" spans="1:9">
      <c r="A3" s="19"/>
      <c r="B3" s="20"/>
      <c r="C3" s="21"/>
      <c r="D3" s="22"/>
      <c r="E3" s="196"/>
      <c r="F3" s="22"/>
    </row>
    <row r="4" spans="1:9" ht="54" customHeight="1">
      <c r="A4" s="404"/>
      <c r="B4" s="405"/>
      <c r="C4" s="406" t="s">
        <v>397</v>
      </c>
      <c r="D4" s="407">
        <f>D5+D143</f>
        <v>29870000</v>
      </c>
      <c r="E4" s="407">
        <f>E5+E143</f>
        <v>9424260.7200000007</v>
      </c>
      <c r="F4" s="680">
        <f>E4/D4</f>
        <v>0.31550923066622033</v>
      </c>
      <c r="G4" s="128"/>
      <c r="H4" s="366"/>
      <c r="I4" s="128"/>
    </row>
    <row r="5" spans="1:9" ht="39.6" customHeight="1">
      <c r="A5" s="129" t="s">
        <v>21</v>
      </c>
      <c r="B5" s="130" t="s">
        <v>114</v>
      </c>
      <c r="C5" s="131" t="s">
        <v>115</v>
      </c>
      <c r="D5" s="132">
        <f>D7+D80+D119</f>
        <v>17700000</v>
      </c>
      <c r="E5" s="132">
        <f>E7+E80+E119</f>
        <v>7135414.3800000008</v>
      </c>
      <c r="F5" s="709">
        <f>E5/D5</f>
        <v>0.40313075593220343</v>
      </c>
      <c r="G5" s="128"/>
    </row>
    <row r="6" spans="1:9">
      <c r="A6" s="23"/>
      <c r="B6" s="213"/>
      <c r="C6" s="198"/>
      <c r="D6" s="25"/>
      <c r="E6" s="61"/>
      <c r="F6" s="683" t="s">
        <v>772</v>
      </c>
    </row>
    <row r="7" spans="1:9" ht="34.15" customHeight="1">
      <c r="A7" s="320" t="s">
        <v>23</v>
      </c>
      <c r="B7" s="321">
        <v>1010</v>
      </c>
      <c r="C7" s="318" t="s">
        <v>116</v>
      </c>
      <c r="D7" s="319">
        <f>D9+D20+D27+D34+D41+D48+D54+D60+D66+D73</f>
        <v>9790000</v>
      </c>
      <c r="E7" s="319">
        <f>E9+E20+E27+E34+E41+E48+E54+E60+E66+E73</f>
        <v>3949976.52</v>
      </c>
      <c r="F7" s="710">
        <f>E7/D7</f>
        <v>0.40347053319713994</v>
      </c>
      <c r="G7" s="128"/>
      <c r="H7" s="128"/>
    </row>
    <row r="8" spans="1:9">
      <c r="A8" s="26"/>
      <c r="B8" s="209"/>
      <c r="C8" s="198"/>
      <c r="D8" s="25"/>
      <c r="E8" s="64"/>
      <c r="F8" s="683"/>
    </row>
    <row r="9" spans="1:9" ht="28.9" customHeight="1">
      <c r="A9" s="185" t="s">
        <v>25</v>
      </c>
      <c r="B9" s="188" t="s">
        <v>125</v>
      </c>
      <c r="C9" s="189" t="s">
        <v>317</v>
      </c>
      <c r="D9" s="183">
        <f>D12</f>
        <v>2550000</v>
      </c>
      <c r="E9" s="183">
        <f>E12</f>
        <v>2255391.15</v>
      </c>
      <c r="F9" s="711">
        <f>E9/D9</f>
        <v>0.88446711764705876</v>
      </c>
      <c r="G9" s="128"/>
      <c r="H9" s="128"/>
    </row>
    <row r="10" spans="1:9" ht="27" customHeight="1">
      <c r="A10" s="557" t="s">
        <v>569</v>
      </c>
      <c r="B10" s="592" t="s">
        <v>598</v>
      </c>
      <c r="C10" s="584" t="s">
        <v>570</v>
      </c>
      <c r="D10" s="559"/>
      <c r="E10" s="559"/>
      <c r="F10" s="671"/>
      <c r="G10" s="128"/>
      <c r="H10" s="128"/>
    </row>
    <row r="11" spans="1:9">
      <c r="A11" s="524"/>
      <c r="B11" s="209"/>
      <c r="C11" s="198"/>
      <c r="D11" s="25"/>
      <c r="E11" s="235"/>
      <c r="F11" s="683"/>
    </row>
    <row r="12" spans="1:9">
      <c r="A12" s="88"/>
      <c r="B12" s="162">
        <v>32</v>
      </c>
      <c r="C12" s="214" t="s">
        <v>30</v>
      </c>
      <c r="D12" s="30">
        <f>D13+D16</f>
        <v>2550000</v>
      </c>
      <c r="E12" s="30">
        <f>E13+E16</f>
        <v>2255391.15</v>
      </c>
      <c r="F12" s="663">
        <f>E12/D12</f>
        <v>0.88446711764705876</v>
      </c>
    </row>
    <row r="13" spans="1:9">
      <c r="A13" s="160" t="s">
        <v>445</v>
      </c>
      <c r="B13" s="125">
        <v>322</v>
      </c>
      <c r="C13" s="126" t="s">
        <v>32</v>
      </c>
      <c r="D13" s="31">
        <v>2100000</v>
      </c>
      <c r="E13" s="31">
        <v>2168048.65</v>
      </c>
      <c r="F13" s="685">
        <f>E13/D13</f>
        <v>1.032404119047619</v>
      </c>
    </row>
    <row r="14" spans="1:9">
      <c r="A14" s="160"/>
      <c r="B14" s="125">
        <v>3223</v>
      </c>
      <c r="C14" s="126" t="s">
        <v>710</v>
      </c>
      <c r="D14" s="31"/>
      <c r="E14" s="31">
        <v>2168048.65</v>
      </c>
      <c r="F14" s="685"/>
    </row>
    <row r="15" spans="1:9">
      <c r="A15" s="160"/>
      <c r="B15" s="125"/>
      <c r="C15" s="126"/>
      <c r="D15" s="31"/>
      <c r="E15" s="31"/>
      <c r="F15" s="685"/>
    </row>
    <row r="16" spans="1:9">
      <c r="A16" s="160" t="s">
        <v>446</v>
      </c>
      <c r="B16" s="125">
        <v>323</v>
      </c>
      <c r="C16" s="11" t="s">
        <v>33</v>
      </c>
      <c r="D16" s="31">
        <v>450000</v>
      </c>
      <c r="E16" s="31">
        <f>E17+E18</f>
        <v>87342.5</v>
      </c>
      <c r="F16" s="685">
        <f>E16/D16</f>
        <v>0.19409444444444446</v>
      </c>
    </row>
    <row r="17" spans="1:6">
      <c r="A17" s="160"/>
      <c r="B17" s="125">
        <v>3232</v>
      </c>
      <c r="C17" s="11" t="s">
        <v>733</v>
      </c>
      <c r="D17" s="31"/>
      <c r="E17" s="31">
        <v>79842.5</v>
      </c>
      <c r="F17" s="685"/>
    </row>
    <row r="18" spans="1:6">
      <c r="A18" s="160"/>
      <c r="B18" s="125">
        <v>3237</v>
      </c>
      <c r="C18" s="11" t="s">
        <v>719</v>
      </c>
      <c r="D18" s="31"/>
      <c r="E18" s="31">
        <v>7500</v>
      </c>
      <c r="F18" s="685"/>
    </row>
    <row r="19" spans="1:6">
      <c r="A19" s="33"/>
      <c r="B19" s="209"/>
      <c r="C19" s="198"/>
      <c r="D19" s="25"/>
      <c r="E19" s="61"/>
      <c r="F19" s="683"/>
    </row>
    <row r="20" spans="1:6" ht="24" customHeight="1">
      <c r="A20" s="190" t="s">
        <v>25</v>
      </c>
      <c r="B20" s="186" t="s">
        <v>355</v>
      </c>
      <c r="C20" s="166" t="s">
        <v>119</v>
      </c>
      <c r="D20" s="183">
        <f>D23</f>
        <v>4250000</v>
      </c>
      <c r="E20" s="183">
        <f>E23</f>
        <v>958583.21</v>
      </c>
      <c r="F20" s="711">
        <f>E20/D20</f>
        <v>0.2255489905882353</v>
      </c>
    </row>
    <row r="21" spans="1:6" ht="29.25" customHeight="1">
      <c r="A21" s="561" t="s">
        <v>569</v>
      </c>
      <c r="B21" s="593" t="s">
        <v>599</v>
      </c>
      <c r="C21" s="562" t="s">
        <v>571</v>
      </c>
      <c r="D21" s="563"/>
      <c r="E21" s="563"/>
      <c r="F21" s="712"/>
    </row>
    <row r="22" spans="1:6">
      <c r="A22" s="33"/>
      <c r="B22" s="209"/>
      <c r="C22" s="198"/>
      <c r="D22" s="220"/>
      <c r="E22" s="61"/>
      <c r="F22" s="713"/>
    </row>
    <row r="23" spans="1:6">
      <c r="A23" s="160"/>
      <c r="B23" s="162">
        <v>32</v>
      </c>
      <c r="C23" s="214" t="s">
        <v>30</v>
      </c>
      <c r="D23" s="30">
        <f>D24</f>
        <v>4250000</v>
      </c>
      <c r="E23" s="30">
        <v>958583.21</v>
      </c>
      <c r="F23" s="663">
        <f>E23/D23</f>
        <v>0.2255489905882353</v>
      </c>
    </row>
    <row r="24" spans="1:6">
      <c r="A24" s="160" t="s">
        <v>447</v>
      </c>
      <c r="B24" s="125">
        <v>323</v>
      </c>
      <c r="C24" s="11" t="s">
        <v>33</v>
      </c>
      <c r="D24" s="31">
        <v>4250000</v>
      </c>
      <c r="E24" s="31">
        <f>E23</f>
        <v>958583.21</v>
      </c>
      <c r="F24" s="685">
        <f>E24/D24</f>
        <v>0.2255489905882353</v>
      </c>
    </row>
    <row r="25" spans="1:6">
      <c r="A25" s="160"/>
      <c r="B25" s="125">
        <v>3232</v>
      </c>
      <c r="C25" s="11" t="s">
        <v>733</v>
      </c>
      <c r="D25" s="31"/>
      <c r="E25" s="31">
        <f>E23</f>
        <v>958583.21</v>
      </c>
      <c r="F25" s="685"/>
    </row>
    <row r="26" spans="1:6">
      <c r="A26" s="33"/>
      <c r="B26" s="209"/>
      <c r="C26" s="198"/>
      <c r="D26" s="25"/>
      <c r="E26" s="61"/>
      <c r="F26" s="683"/>
    </row>
    <row r="27" spans="1:6" ht="19.5" customHeight="1">
      <c r="A27" s="148" t="s">
        <v>25</v>
      </c>
      <c r="B27" s="186" t="s">
        <v>403</v>
      </c>
      <c r="C27" s="166" t="s">
        <v>121</v>
      </c>
      <c r="D27" s="183">
        <f>D30</f>
        <v>200000</v>
      </c>
      <c r="E27" s="183">
        <v>3265</v>
      </c>
      <c r="F27" s="711">
        <f>E27/D27</f>
        <v>1.6324999999999999E-2</v>
      </c>
    </row>
    <row r="28" spans="1:6" ht="28.5" customHeight="1">
      <c r="A28" s="564" t="s">
        <v>569</v>
      </c>
      <c r="B28" s="592" t="s">
        <v>600</v>
      </c>
      <c r="C28" s="558" t="s">
        <v>572</v>
      </c>
      <c r="D28" s="559"/>
      <c r="E28" s="559"/>
      <c r="F28" s="671"/>
    </row>
    <row r="29" spans="1:6">
      <c r="A29" s="33"/>
      <c r="B29" s="209"/>
      <c r="C29" s="198"/>
      <c r="D29" s="25"/>
      <c r="E29" s="61"/>
      <c r="F29" s="683"/>
    </row>
    <row r="30" spans="1:6">
      <c r="A30" s="161"/>
      <c r="B30" s="162">
        <v>32</v>
      </c>
      <c r="C30" s="214" t="s">
        <v>30</v>
      </c>
      <c r="D30" s="30">
        <f>D31</f>
        <v>200000</v>
      </c>
      <c r="E30" s="30">
        <v>3265</v>
      </c>
      <c r="F30" s="663">
        <f>E30/D30</f>
        <v>1.6324999999999999E-2</v>
      </c>
    </row>
    <row r="31" spans="1:6">
      <c r="A31" s="160" t="s">
        <v>448</v>
      </c>
      <c r="B31" s="125">
        <v>323</v>
      </c>
      <c r="C31" s="11" t="s">
        <v>88</v>
      </c>
      <c r="D31" s="31">
        <v>200000</v>
      </c>
      <c r="E31" s="31">
        <v>3265</v>
      </c>
      <c r="F31" s="685">
        <f>E31/D31</f>
        <v>1.6324999999999999E-2</v>
      </c>
    </row>
    <row r="32" spans="1:6">
      <c r="A32" s="160"/>
      <c r="B32" s="125">
        <v>3234</v>
      </c>
      <c r="C32" s="11" t="s">
        <v>716</v>
      </c>
      <c r="D32" s="31"/>
      <c r="E32" s="31">
        <v>3265</v>
      </c>
      <c r="F32" s="685"/>
    </row>
    <row r="33" spans="1:6">
      <c r="A33" s="33"/>
      <c r="B33" s="209"/>
      <c r="C33" s="198"/>
      <c r="D33" s="25"/>
      <c r="E33" s="61"/>
      <c r="F33" s="683"/>
    </row>
    <row r="34" spans="1:6" ht="18" customHeight="1">
      <c r="A34" s="190" t="s">
        <v>25</v>
      </c>
      <c r="B34" s="186" t="s">
        <v>471</v>
      </c>
      <c r="C34" s="166" t="s">
        <v>318</v>
      </c>
      <c r="D34" s="183">
        <f>D37</f>
        <v>1000000</v>
      </c>
      <c r="E34" s="183">
        <v>420000</v>
      </c>
      <c r="F34" s="711">
        <f>E34/D34</f>
        <v>0.42</v>
      </c>
    </row>
    <row r="35" spans="1:6" ht="29.25" customHeight="1">
      <c r="A35" s="564" t="s">
        <v>569</v>
      </c>
      <c r="B35" s="592" t="s">
        <v>601</v>
      </c>
      <c r="C35" s="558" t="s">
        <v>573</v>
      </c>
      <c r="D35" s="559"/>
      <c r="E35" s="559"/>
      <c r="F35" s="671"/>
    </row>
    <row r="36" spans="1:6">
      <c r="A36" s="33"/>
      <c r="B36" s="209"/>
      <c r="C36" s="198"/>
      <c r="D36" s="25"/>
      <c r="E36" s="61"/>
      <c r="F36" s="683"/>
    </row>
    <row r="37" spans="1:6">
      <c r="A37" s="160"/>
      <c r="B37" s="162">
        <v>32</v>
      </c>
      <c r="C37" s="6" t="s">
        <v>30</v>
      </c>
      <c r="D37" s="30">
        <f>D38</f>
        <v>1000000</v>
      </c>
      <c r="E37" s="30">
        <v>420000</v>
      </c>
      <c r="F37" s="663">
        <f>F34</f>
        <v>0.42</v>
      </c>
    </row>
    <row r="38" spans="1:6">
      <c r="A38" s="160" t="s">
        <v>449</v>
      </c>
      <c r="B38" s="88">
        <v>323</v>
      </c>
      <c r="C38" s="12" t="s">
        <v>33</v>
      </c>
      <c r="D38" s="31">
        <v>1000000</v>
      </c>
      <c r="E38" s="31">
        <v>420000</v>
      </c>
      <c r="F38" s="685">
        <f>F34</f>
        <v>0.42</v>
      </c>
    </row>
    <row r="39" spans="1:6">
      <c r="A39" s="160"/>
      <c r="B39" s="88">
        <v>3234</v>
      </c>
      <c r="C39" s="12" t="s">
        <v>716</v>
      </c>
      <c r="D39" s="31"/>
      <c r="E39" s="31">
        <v>420000</v>
      </c>
      <c r="F39" s="685"/>
    </row>
    <row r="40" spans="1:6">
      <c r="A40" s="33"/>
      <c r="B40" s="88"/>
      <c r="C40" s="12"/>
      <c r="D40" s="25"/>
      <c r="E40" s="61"/>
      <c r="F40" s="683"/>
    </row>
    <row r="41" spans="1:6" ht="27.6" customHeight="1">
      <c r="A41" s="190" t="s">
        <v>25</v>
      </c>
      <c r="B41" s="186" t="s">
        <v>472</v>
      </c>
      <c r="C41" s="166" t="s">
        <v>319</v>
      </c>
      <c r="D41" s="183">
        <f>D44</f>
        <v>650000</v>
      </c>
      <c r="E41" s="183">
        <v>114718.98</v>
      </c>
      <c r="F41" s="711">
        <f>E41/D41</f>
        <v>0.17649073846153845</v>
      </c>
    </row>
    <row r="42" spans="1:6" ht="26.25">
      <c r="A42" s="564" t="s">
        <v>569</v>
      </c>
      <c r="B42" s="592" t="s">
        <v>601</v>
      </c>
      <c r="C42" s="558" t="s">
        <v>573</v>
      </c>
      <c r="D42" s="559"/>
      <c r="E42" s="559"/>
      <c r="F42" s="671"/>
    </row>
    <row r="43" spans="1:6">
      <c r="A43" s="33"/>
      <c r="B43" s="88"/>
      <c r="C43" s="12"/>
      <c r="D43" s="25"/>
      <c r="E43" s="61"/>
      <c r="F43" s="683"/>
    </row>
    <row r="44" spans="1:6">
      <c r="A44" s="160"/>
      <c r="B44" s="162">
        <v>32</v>
      </c>
      <c r="C44" s="6" t="s">
        <v>30</v>
      </c>
      <c r="D44" s="9">
        <f>D45</f>
        <v>650000</v>
      </c>
      <c r="E44" s="9">
        <f>E41</f>
        <v>114718.98</v>
      </c>
      <c r="F44" s="673">
        <f>F41</f>
        <v>0.17649073846153845</v>
      </c>
    </row>
    <row r="45" spans="1:6">
      <c r="A45" s="160" t="s">
        <v>352</v>
      </c>
      <c r="B45" s="88">
        <v>323</v>
      </c>
      <c r="C45" s="12" t="s">
        <v>33</v>
      </c>
      <c r="D45" s="135">
        <v>650000</v>
      </c>
      <c r="E45" s="135">
        <f>E44</f>
        <v>114718.98</v>
      </c>
      <c r="F45" s="677">
        <f>F41</f>
        <v>0.17649073846153845</v>
      </c>
    </row>
    <row r="46" spans="1:6">
      <c r="A46" s="160"/>
      <c r="B46" s="88">
        <v>3234</v>
      </c>
      <c r="C46" s="12" t="s">
        <v>716</v>
      </c>
      <c r="D46" s="135"/>
      <c r="E46" s="135">
        <f>E44</f>
        <v>114718.98</v>
      </c>
      <c r="F46" s="677"/>
    </row>
    <row r="47" spans="1:6">
      <c r="A47" s="33"/>
      <c r="B47" s="88"/>
      <c r="C47" s="12"/>
      <c r="D47" s="25"/>
      <c r="E47" s="61"/>
      <c r="F47" s="683"/>
    </row>
    <row r="48" spans="1:6" ht="41.25" customHeight="1">
      <c r="A48" s="249" t="s">
        <v>338</v>
      </c>
      <c r="B48" s="374" t="s">
        <v>473</v>
      </c>
      <c r="C48" s="271" t="s">
        <v>357</v>
      </c>
      <c r="D48" s="272">
        <f>D51</f>
        <v>150000</v>
      </c>
      <c r="E48" s="272">
        <v>0</v>
      </c>
      <c r="F48" s="688">
        <v>0</v>
      </c>
    </row>
    <row r="49" spans="1:6" ht="30" customHeight="1">
      <c r="A49" s="564" t="s">
        <v>569</v>
      </c>
      <c r="B49" s="592" t="s">
        <v>599</v>
      </c>
      <c r="C49" s="558" t="s">
        <v>571</v>
      </c>
      <c r="D49" s="559"/>
      <c r="E49" s="559"/>
      <c r="F49" s="671"/>
    </row>
    <row r="50" spans="1:6">
      <c r="A50" s="160"/>
      <c r="B50" s="88"/>
      <c r="C50" s="12"/>
      <c r="D50" s="31"/>
      <c r="E50" s="135"/>
      <c r="F50" s="685"/>
    </row>
    <row r="51" spans="1:6">
      <c r="A51" s="161"/>
      <c r="B51" s="162">
        <v>32</v>
      </c>
      <c r="C51" s="6" t="s">
        <v>30</v>
      </c>
      <c r="D51" s="9">
        <f>D52</f>
        <v>150000</v>
      </c>
      <c r="E51" s="9">
        <v>0</v>
      </c>
      <c r="F51" s="673">
        <v>0</v>
      </c>
    </row>
    <row r="52" spans="1:6">
      <c r="A52" s="160" t="s">
        <v>618</v>
      </c>
      <c r="B52" s="88">
        <v>323</v>
      </c>
      <c r="C52" s="12" t="s">
        <v>33</v>
      </c>
      <c r="D52" s="31">
        <v>150000</v>
      </c>
      <c r="E52" s="31">
        <v>0</v>
      </c>
      <c r="F52" s="685">
        <v>0</v>
      </c>
    </row>
    <row r="53" spans="1:6">
      <c r="A53" s="160"/>
      <c r="B53" s="88"/>
      <c r="C53" s="12"/>
      <c r="D53" s="31"/>
      <c r="E53" s="135"/>
      <c r="F53" s="685"/>
    </row>
    <row r="54" spans="1:6" ht="30" customHeight="1">
      <c r="A54" s="249" t="s">
        <v>25</v>
      </c>
      <c r="B54" s="374" t="s">
        <v>474</v>
      </c>
      <c r="C54" s="271" t="s">
        <v>339</v>
      </c>
      <c r="D54" s="272">
        <f>D57</f>
        <v>190000</v>
      </c>
      <c r="E54" s="272">
        <v>0</v>
      </c>
      <c r="F54" s="688">
        <v>0</v>
      </c>
    </row>
    <row r="55" spans="1:6" ht="29.25" customHeight="1">
      <c r="A55" s="564" t="s">
        <v>569</v>
      </c>
      <c r="B55" s="592" t="s">
        <v>602</v>
      </c>
      <c r="C55" s="558" t="s">
        <v>574</v>
      </c>
      <c r="D55" s="559"/>
      <c r="E55" s="559"/>
      <c r="F55" s="671"/>
    </row>
    <row r="56" spans="1:6">
      <c r="A56" s="160"/>
      <c r="B56" s="88"/>
      <c r="C56" s="12"/>
      <c r="D56" s="31"/>
      <c r="E56" s="135"/>
      <c r="F56" s="685"/>
    </row>
    <row r="57" spans="1:6">
      <c r="A57" s="161"/>
      <c r="B57" s="162">
        <v>32</v>
      </c>
      <c r="C57" s="6" t="s">
        <v>30</v>
      </c>
      <c r="D57" s="9">
        <f>D58</f>
        <v>190000</v>
      </c>
      <c r="E57" s="9">
        <v>0</v>
      </c>
      <c r="F57" s="673">
        <v>0</v>
      </c>
    </row>
    <row r="58" spans="1:6">
      <c r="A58" s="160" t="s">
        <v>619</v>
      </c>
      <c r="B58" s="88">
        <v>323</v>
      </c>
      <c r="C58" s="12" t="s">
        <v>33</v>
      </c>
      <c r="D58" s="31">
        <v>190000</v>
      </c>
      <c r="E58" s="31">
        <v>0</v>
      </c>
      <c r="F58" s="685">
        <v>0</v>
      </c>
    </row>
    <row r="59" spans="1:6">
      <c r="A59" s="160"/>
      <c r="B59" s="88"/>
      <c r="C59" s="12"/>
      <c r="D59" s="31"/>
      <c r="E59" s="135"/>
      <c r="F59" s="685"/>
    </row>
    <row r="60" spans="1:6" ht="27" customHeight="1">
      <c r="A60" s="249" t="s">
        <v>25</v>
      </c>
      <c r="B60" s="374" t="s">
        <v>475</v>
      </c>
      <c r="C60" s="271" t="s">
        <v>340</v>
      </c>
      <c r="D60" s="272">
        <f>D63</f>
        <v>170000</v>
      </c>
      <c r="E60" s="272">
        <v>0</v>
      </c>
      <c r="F60" s="688">
        <v>0</v>
      </c>
    </row>
    <row r="61" spans="1:6" ht="28.5" customHeight="1">
      <c r="A61" s="585" t="s">
        <v>569</v>
      </c>
      <c r="B61" s="592" t="s">
        <v>603</v>
      </c>
      <c r="C61" s="558" t="s">
        <v>575</v>
      </c>
      <c r="D61" s="559"/>
      <c r="E61" s="559"/>
      <c r="F61" s="671"/>
    </row>
    <row r="62" spans="1:6">
      <c r="A62" s="457"/>
      <c r="B62" s="88"/>
      <c r="C62" s="12"/>
      <c r="D62" s="31"/>
      <c r="E62" s="135"/>
      <c r="F62" s="685"/>
    </row>
    <row r="63" spans="1:6">
      <c r="A63" s="161"/>
      <c r="B63" s="162">
        <v>32</v>
      </c>
      <c r="C63" s="6" t="s">
        <v>30</v>
      </c>
      <c r="D63" s="9">
        <f>D64</f>
        <v>170000</v>
      </c>
      <c r="E63" s="9">
        <v>0</v>
      </c>
      <c r="F63" s="673">
        <v>0</v>
      </c>
    </row>
    <row r="64" spans="1:6">
      <c r="A64" s="160" t="s">
        <v>620</v>
      </c>
      <c r="B64" s="88">
        <v>323</v>
      </c>
      <c r="C64" s="12" t="s">
        <v>33</v>
      </c>
      <c r="D64" s="31">
        <v>170000</v>
      </c>
      <c r="E64" s="31">
        <v>0</v>
      </c>
      <c r="F64" s="685">
        <v>0</v>
      </c>
    </row>
    <row r="65" spans="1:8">
      <c r="A65" s="160"/>
      <c r="B65" s="88"/>
      <c r="C65" s="12"/>
      <c r="D65" s="31"/>
      <c r="E65" s="135"/>
      <c r="F65" s="685"/>
    </row>
    <row r="66" spans="1:8" ht="21" customHeight="1">
      <c r="A66" s="249" t="s">
        <v>25</v>
      </c>
      <c r="B66" s="374" t="s">
        <v>476</v>
      </c>
      <c r="C66" s="271" t="s">
        <v>341</v>
      </c>
      <c r="D66" s="272">
        <f>D69</f>
        <v>230000</v>
      </c>
      <c r="E66" s="272">
        <v>87497.5</v>
      </c>
      <c r="F66" s="688">
        <f>E66/D66</f>
        <v>0.38042391304347828</v>
      </c>
    </row>
    <row r="67" spans="1:8" ht="28.5" customHeight="1">
      <c r="A67" s="585" t="s">
        <v>569</v>
      </c>
      <c r="B67" s="592" t="s">
        <v>603</v>
      </c>
      <c r="C67" s="558" t="s">
        <v>575</v>
      </c>
      <c r="D67" s="559"/>
      <c r="E67" s="559"/>
      <c r="F67" s="671"/>
    </row>
    <row r="68" spans="1:8">
      <c r="A68" s="160"/>
      <c r="B68" s="88"/>
      <c r="C68" s="12"/>
      <c r="D68" s="31"/>
      <c r="E68" s="135"/>
      <c r="F68" s="685"/>
    </row>
    <row r="69" spans="1:8">
      <c r="A69" s="161"/>
      <c r="B69" s="162">
        <v>32</v>
      </c>
      <c r="C69" s="6" t="s">
        <v>30</v>
      </c>
      <c r="D69" s="9">
        <f>D70</f>
        <v>230000</v>
      </c>
      <c r="E69" s="9">
        <f>E66</f>
        <v>87497.5</v>
      </c>
      <c r="F69" s="673">
        <f>F66</f>
        <v>0.38042391304347828</v>
      </c>
    </row>
    <row r="70" spans="1:8">
      <c r="A70" s="160" t="s">
        <v>325</v>
      </c>
      <c r="B70" s="88">
        <v>323</v>
      </c>
      <c r="C70" s="12" t="s">
        <v>33</v>
      </c>
      <c r="D70" s="31">
        <v>230000</v>
      </c>
      <c r="E70" s="31">
        <f>E69</f>
        <v>87497.5</v>
      </c>
      <c r="F70" s="685">
        <f>F66</f>
        <v>0.38042391304347828</v>
      </c>
    </row>
    <row r="71" spans="1:8">
      <c r="A71" s="160"/>
      <c r="B71" s="88">
        <v>3234</v>
      </c>
      <c r="C71" s="12" t="s">
        <v>716</v>
      </c>
      <c r="D71" s="31"/>
      <c r="E71" s="31">
        <f>E69</f>
        <v>87497.5</v>
      </c>
      <c r="F71" s="685"/>
    </row>
    <row r="72" spans="1:8">
      <c r="A72" s="160"/>
      <c r="B72" s="88"/>
      <c r="C72" s="12"/>
      <c r="D72" s="31"/>
      <c r="E72" s="135"/>
      <c r="F72" s="685"/>
    </row>
    <row r="73" spans="1:8" ht="21.75" customHeight="1">
      <c r="A73" s="190" t="s">
        <v>25</v>
      </c>
      <c r="B73" s="186" t="s">
        <v>477</v>
      </c>
      <c r="C73" s="166" t="s">
        <v>123</v>
      </c>
      <c r="D73" s="158">
        <f>D76</f>
        <v>400000</v>
      </c>
      <c r="E73" s="183">
        <v>110520.68</v>
      </c>
      <c r="F73" s="689">
        <f>E73/D73</f>
        <v>0.27630169999999998</v>
      </c>
    </row>
    <row r="74" spans="1:8" ht="29.25" customHeight="1">
      <c r="A74" s="564" t="s">
        <v>569</v>
      </c>
      <c r="B74" s="592" t="s">
        <v>602</v>
      </c>
      <c r="C74" s="558" t="s">
        <v>574</v>
      </c>
      <c r="D74" s="559"/>
      <c r="E74" s="559"/>
      <c r="F74" s="671"/>
    </row>
    <row r="75" spans="1:8">
      <c r="A75" s="33"/>
      <c r="B75" s="88"/>
      <c r="C75" s="12"/>
      <c r="D75" s="25"/>
      <c r="E75" s="61"/>
      <c r="F75" s="683"/>
    </row>
    <row r="76" spans="1:8">
      <c r="A76" s="161"/>
      <c r="B76" s="162">
        <v>32</v>
      </c>
      <c r="C76" s="6" t="s">
        <v>30</v>
      </c>
      <c r="D76" s="9">
        <f>D77</f>
        <v>400000</v>
      </c>
      <c r="E76" s="9">
        <f>E73</f>
        <v>110520.68</v>
      </c>
      <c r="F76" s="673">
        <f>F73</f>
        <v>0.27630169999999998</v>
      </c>
    </row>
    <row r="77" spans="1:8">
      <c r="A77" s="160" t="s">
        <v>621</v>
      </c>
      <c r="B77" s="88">
        <v>323</v>
      </c>
      <c r="C77" s="12" t="s">
        <v>33</v>
      </c>
      <c r="D77" s="31">
        <v>400000</v>
      </c>
      <c r="E77" s="31">
        <f>E73</f>
        <v>110520.68</v>
      </c>
      <c r="F77" s="685">
        <f>F73</f>
        <v>0.27630169999999998</v>
      </c>
    </row>
    <row r="78" spans="1:8">
      <c r="A78" s="160"/>
      <c r="B78" s="88">
        <v>3234</v>
      </c>
      <c r="C78" s="12" t="s">
        <v>716</v>
      </c>
      <c r="D78" s="31"/>
      <c r="E78" s="31">
        <f>E73</f>
        <v>110520.68</v>
      </c>
      <c r="F78" s="685"/>
    </row>
    <row r="79" spans="1:8">
      <c r="A79" s="160"/>
      <c r="B79" s="88"/>
      <c r="C79" s="12"/>
      <c r="D79" s="31"/>
      <c r="E79" s="135"/>
      <c r="F79" s="685"/>
    </row>
    <row r="80" spans="1:8" ht="51.6" customHeight="1">
      <c r="A80" s="316" t="s">
        <v>109</v>
      </c>
      <c r="B80" s="317">
        <v>1011</v>
      </c>
      <c r="C80" s="318" t="s">
        <v>124</v>
      </c>
      <c r="D80" s="319">
        <f>D82+D93+D100+D106+D113</f>
        <v>1550000</v>
      </c>
      <c r="E80" s="319">
        <f>E82+E93+E100+E106+E113</f>
        <v>1309565.29</v>
      </c>
      <c r="F80" s="710">
        <f>E80/D80</f>
        <v>0.84488083225806454</v>
      </c>
      <c r="G80" s="128"/>
      <c r="H80" s="128"/>
    </row>
    <row r="81" spans="1:7">
      <c r="A81" s="39"/>
      <c r="B81" s="37"/>
      <c r="C81" s="38"/>
      <c r="D81" s="25"/>
      <c r="E81" s="61"/>
      <c r="F81" s="683"/>
    </row>
    <row r="82" spans="1:7" ht="36.6" customHeight="1">
      <c r="A82" s="190" t="s">
        <v>25</v>
      </c>
      <c r="B82" s="186" t="s">
        <v>478</v>
      </c>
      <c r="C82" s="166" t="s">
        <v>235</v>
      </c>
      <c r="D82" s="183">
        <f>D85</f>
        <v>850000</v>
      </c>
      <c r="E82" s="183">
        <f>E85</f>
        <v>205870.49000000002</v>
      </c>
      <c r="F82" s="711">
        <f>E82/D82</f>
        <v>0.24220057647058826</v>
      </c>
      <c r="G82" s="128"/>
    </row>
    <row r="83" spans="1:7" ht="43.9" customHeight="1">
      <c r="A83" s="564" t="s">
        <v>569</v>
      </c>
      <c r="B83" s="592" t="s">
        <v>604</v>
      </c>
      <c r="C83" s="558" t="s">
        <v>576</v>
      </c>
      <c r="D83" s="559"/>
      <c r="E83" s="559"/>
      <c r="F83" s="671"/>
      <c r="G83" s="128"/>
    </row>
    <row r="84" spans="1:7">
      <c r="A84" s="33"/>
      <c r="B84" s="37"/>
      <c r="C84" s="38"/>
      <c r="D84" s="25"/>
      <c r="E84" s="61"/>
      <c r="F84" s="683"/>
    </row>
    <row r="85" spans="1:7">
      <c r="A85" s="160"/>
      <c r="B85" s="162">
        <v>32</v>
      </c>
      <c r="C85" s="6" t="s">
        <v>30</v>
      </c>
      <c r="D85" s="9">
        <f>D86+D90</f>
        <v>850000</v>
      </c>
      <c r="E85" s="9">
        <f>E86+E90</f>
        <v>205870.49000000002</v>
      </c>
      <c r="F85" s="673">
        <f>E85/D85</f>
        <v>0.24220057647058826</v>
      </c>
    </row>
    <row r="86" spans="1:7">
      <c r="A86" s="160" t="s">
        <v>622</v>
      </c>
      <c r="B86" s="88">
        <v>323</v>
      </c>
      <c r="C86" s="12" t="s">
        <v>88</v>
      </c>
      <c r="D86" s="135">
        <v>700000</v>
      </c>
      <c r="E86" s="135">
        <f>E87+E88</f>
        <v>172724.73</v>
      </c>
      <c r="F86" s="677">
        <f>E86/D86</f>
        <v>0.24674961428571429</v>
      </c>
    </row>
    <row r="87" spans="1:7">
      <c r="A87" s="160"/>
      <c r="B87" s="88">
        <v>3234</v>
      </c>
      <c r="C87" s="12" t="s">
        <v>716</v>
      </c>
      <c r="D87" s="135"/>
      <c r="E87" s="135">
        <v>149599.73000000001</v>
      </c>
      <c r="F87" s="677"/>
    </row>
    <row r="88" spans="1:7">
      <c r="A88" s="160"/>
      <c r="B88" s="88">
        <v>3237</v>
      </c>
      <c r="C88" s="12" t="s">
        <v>719</v>
      </c>
      <c r="D88" s="135"/>
      <c r="E88" s="135">
        <v>23125</v>
      </c>
      <c r="F88" s="677"/>
    </row>
    <row r="89" spans="1:7">
      <c r="A89" s="160"/>
      <c r="B89" s="88"/>
      <c r="C89" s="12"/>
      <c r="D89" s="135"/>
      <c r="E89" s="135"/>
      <c r="F89" s="677"/>
    </row>
    <row r="90" spans="1:7">
      <c r="A90" s="160" t="s">
        <v>623</v>
      </c>
      <c r="B90" s="88">
        <v>329</v>
      </c>
      <c r="C90" s="12" t="s">
        <v>34</v>
      </c>
      <c r="D90" s="135">
        <v>150000</v>
      </c>
      <c r="E90" s="135">
        <v>33145.760000000002</v>
      </c>
      <c r="F90" s="677">
        <f>E90/D90</f>
        <v>0.22097173333333334</v>
      </c>
    </row>
    <row r="91" spans="1:7">
      <c r="A91" s="160"/>
      <c r="B91" s="88">
        <v>3299</v>
      </c>
      <c r="C91" s="12" t="s">
        <v>35</v>
      </c>
      <c r="D91" s="135"/>
      <c r="E91" s="135">
        <f>E90</f>
        <v>33145.760000000002</v>
      </c>
      <c r="F91" s="677"/>
    </row>
    <row r="92" spans="1:7">
      <c r="A92" s="161"/>
      <c r="B92" s="162"/>
      <c r="C92" s="6"/>
      <c r="D92" s="9"/>
      <c r="E92" s="9"/>
      <c r="F92" s="673"/>
    </row>
    <row r="93" spans="1:7" ht="42.75" customHeight="1">
      <c r="A93" s="249" t="s">
        <v>25</v>
      </c>
      <c r="B93" s="374" t="s">
        <v>479</v>
      </c>
      <c r="C93" s="271" t="s">
        <v>374</v>
      </c>
      <c r="D93" s="272">
        <v>100000</v>
      </c>
      <c r="E93" s="272">
        <v>951819.8</v>
      </c>
      <c r="F93" s="688">
        <f>E93/D93</f>
        <v>9.5181979999999999</v>
      </c>
    </row>
    <row r="94" spans="1:7" ht="28.5" customHeight="1">
      <c r="A94" s="564" t="s">
        <v>569</v>
      </c>
      <c r="B94" s="592" t="s">
        <v>601</v>
      </c>
      <c r="C94" s="558" t="s">
        <v>573</v>
      </c>
      <c r="D94" s="559"/>
      <c r="E94" s="559"/>
      <c r="F94" s="671"/>
    </row>
    <row r="95" spans="1:7">
      <c r="A95" s="160"/>
      <c r="B95" s="88"/>
      <c r="C95" s="12"/>
      <c r="D95" s="135"/>
      <c r="E95" s="135"/>
      <c r="F95" s="677"/>
    </row>
    <row r="96" spans="1:7">
      <c r="A96" s="161"/>
      <c r="B96" s="162">
        <v>38</v>
      </c>
      <c r="C96" s="6" t="s">
        <v>66</v>
      </c>
      <c r="D96" s="9">
        <v>100000</v>
      </c>
      <c r="E96" s="9">
        <f>E93</f>
        <v>951819.8</v>
      </c>
      <c r="F96" s="673">
        <f>F93</f>
        <v>9.5181979999999999</v>
      </c>
    </row>
    <row r="97" spans="1:6">
      <c r="A97" s="160" t="s">
        <v>683</v>
      </c>
      <c r="B97" s="88">
        <v>383</v>
      </c>
      <c r="C97" s="12" t="s">
        <v>356</v>
      </c>
      <c r="D97" s="135">
        <v>100000</v>
      </c>
      <c r="E97" s="135">
        <f>E93</f>
        <v>951819.8</v>
      </c>
      <c r="F97" s="677">
        <f>F93</f>
        <v>9.5181979999999999</v>
      </c>
    </row>
    <row r="98" spans="1:6">
      <c r="A98" s="160"/>
      <c r="B98" s="88">
        <v>3831</v>
      </c>
      <c r="C98" s="12" t="s">
        <v>767</v>
      </c>
      <c r="D98" s="135"/>
      <c r="E98" s="135">
        <f>E93</f>
        <v>951819.8</v>
      </c>
      <c r="F98" s="677"/>
    </row>
    <row r="99" spans="1:6">
      <c r="A99" s="160"/>
      <c r="B99" s="88"/>
      <c r="C99" s="12"/>
      <c r="D99" s="135"/>
      <c r="E99" s="135"/>
      <c r="F99" s="677"/>
    </row>
    <row r="100" spans="1:6" ht="30.6" customHeight="1">
      <c r="A100" s="157" t="s">
        <v>43</v>
      </c>
      <c r="B100" s="191" t="s">
        <v>128</v>
      </c>
      <c r="C100" s="157" t="s">
        <v>126</v>
      </c>
      <c r="D100" s="192">
        <v>300000</v>
      </c>
      <c r="E100" s="151">
        <v>0</v>
      </c>
      <c r="F100" s="714">
        <v>0</v>
      </c>
    </row>
    <row r="101" spans="1:6" ht="27" customHeight="1">
      <c r="A101" s="558" t="s">
        <v>569</v>
      </c>
      <c r="B101" s="585" t="s">
        <v>598</v>
      </c>
      <c r="C101" s="558" t="s">
        <v>570</v>
      </c>
      <c r="D101" s="575"/>
      <c r="E101" s="586"/>
      <c r="F101" s="659"/>
    </row>
    <row r="102" spans="1:6">
      <c r="A102" s="533"/>
      <c r="B102" s="27"/>
      <c r="C102" s="3"/>
      <c r="D102" s="24"/>
      <c r="E102" s="61"/>
      <c r="F102" s="657"/>
    </row>
    <row r="103" spans="1:6">
      <c r="A103" s="397"/>
      <c r="B103" s="397">
        <v>32</v>
      </c>
      <c r="C103" s="398" t="s">
        <v>323</v>
      </c>
      <c r="D103" s="42">
        <v>300000</v>
      </c>
      <c r="E103" s="42">
        <v>0</v>
      </c>
      <c r="F103" s="715">
        <v>0</v>
      </c>
    </row>
    <row r="104" spans="1:6">
      <c r="A104" s="48">
        <v>137</v>
      </c>
      <c r="B104" s="52">
        <v>323</v>
      </c>
      <c r="C104" s="38" t="s">
        <v>33</v>
      </c>
      <c r="D104" s="76">
        <v>300000</v>
      </c>
      <c r="E104" s="76">
        <v>0</v>
      </c>
      <c r="F104" s="678">
        <v>0</v>
      </c>
    </row>
    <row r="105" spans="1:6">
      <c r="A105" s="48"/>
      <c r="B105" s="75"/>
      <c r="C105" s="12"/>
      <c r="D105" s="76"/>
      <c r="E105" s="76"/>
      <c r="F105" s="678"/>
    </row>
    <row r="106" spans="1:6" ht="29.45" customHeight="1">
      <c r="A106" s="248" t="s">
        <v>43</v>
      </c>
      <c r="B106" s="313" t="s">
        <v>130</v>
      </c>
      <c r="C106" s="271" t="s">
        <v>700</v>
      </c>
      <c r="D106" s="299">
        <f>D109</f>
        <v>150000</v>
      </c>
      <c r="E106" s="299">
        <v>151875</v>
      </c>
      <c r="F106" s="684">
        <f>E106/D106</f>
        <v>1.0125</v>
      </c>
    </row>
    <row r="107" spans="1:6" ht="30" customHeight="1">
      <c r="A107" s="557" t="s">
        <v>569</v>
      </c>
      <c r="B107" s="585" t="s">
        <v>602</v>
      </c>
      <c r="C107" s="558" t="s">
        <v>574</v>
      </c>
      <c r="D107" s="575"/>
      <c r="E107" s="575"/>
      <c r="F107" s="659"/>
    </row>
    <row r="108" spans="1:6">
      <c r="A108" s="372"/>
      <c r="B108" s="368"/>
      <c r="C108" s="311"/>
      <c r="D108" s="346"/>
      <c r="E108" s="346"/>
      <c r="F108" s="716"/>
    </row>
    <row r="109" spans="1:6" ht="25.9" customHeight="1">
      <c r="A109" s="372"/>
      <c r="B109" s="368">
        <v>42</v>
      </c>
      <c r="C109" s="311" t="s">
        <v>132</v>
      </c>
      <c r="D109" s="346">
        <f>D110</f>
        <v>150000</v>
      </c>
      <c r="E109" s="346">
        <f>E106</f>
        <v>151875</v>
      </c>
      <c r="F109" s="716">
        <f>F106</f>
        <v>1.0125</v>
      </c>
    </row>
    <row r="110" spans="1:6">
      <c r="A110" s="382">
        <v>138</v>
      </c>
      <c r="B110" s="369">
        <v>422</v>
      </c>
      <c r="C110" s="286" t="s">
        <v>327</v>
      </c>
      <c r="D110" s="370">
        <v>150000</v>
      </c>
      <c r="E110" s="370">
        <f>E106</f>
        <v>151875</v>
      </c>
      <c r="F110" s="701">
        <f>F106</f>
        <v>1.0125</v>
      </c>
    </row>
    <row r="111" spans="1:6" ht="26.25">
      <c r="A111" s="382"/>
      <c r="B111" s="369">
        <v>4227</v>
      </c>
      <c r="C111" s="286" t="s">
        <v>768</v>
      </c>
      <c r="D111" s="370"/>
      <c r="E111" s="370">
        <f>E106</f>
        <v>151875</v>
      </c>
      <c r="F111" s="701"/>
    </row>
    <row r="112" spans="1:6">
      <c r="A112" s="48"/>
      <c r="B112" s="75"/>
      <c r="C112" s="12"/>
      <c r="D112" s="76"/>
      <c r="E112" s="76"/>
      <c r="F112" s="678"/>
    </row>
    <row r="113" spans="1:8" ht="21" customHeight="1">
      <c r="A113" s="248" t="s">
        <v>43</v>
      </c>
      <c r="B113" s="314" t="s">
        <v>131</v>
      </c>
      <c r="C113" s="271" t="s">
        <v>307</v>
      </c>
      <c r="D113" s="302">
        <v>150000</v>
      </c>
      <c r="E113" s="302">
        <v>0</v>
      </c>
      <c r="F113" s="708">
        <v>0</v>
      </c>
    </row>
    <row r="114" spans="1:8" ht="30" customHeight="1">
      <c r="A114" s="557" t="s">
        <v>569</v>
      </c>
      <c r="B114" s="585" t="s">
        <v>602</v>
      </c>
      <c r="C114" s="558" t="s">
        <v>574</v>
      </c>
      <c r="D114" s="575"/>
      <c r="E114" s="575"/>
      <c r="F114" s="659"/>
    </row>
    <row r="115" spans="1:8">
      <c r="A115" s="372"/>
      <c r="B115" s="368"/>
      <c r="C115" s="311"/>
      <c r="D115" s="346"/>
      <c r="E115" s="346"/>
      <c r="F115" s="716"/>
    </row>
    <row r="116" spans="1:8" ht="26.25">
      <c r="A116" s="7"/>
      <c r="B116" s="73">
        <v>42</v>
      </c>
      <c r="C116" s="6" t="s">
        <v>132</v>
      </c>
      <c r="D116" s="74">
        <v>150000</v>
      </c>
      <c r="E116" s="74">
        <v>0</v>
      </c>
      <c r="F116" s="717">
        <v>0</v>
      </c>
    </row>
    <row r="117" spans="1:8">
      <c r="A117" s="48">
        <v>139</v>
      </c>
      <c r="B117" s="75">
        <v>422</v>
      </c>
      <c r="C117" s="12" t="s">
        <v>46</v>
      </c>
      <c r="D117" s="76">
        <v>150000</v>
      </c>
      <c r="E117" s="76">
        <v>0</v>
      </c>
      <c r="F117" s="678">
        <v>0</v>
      </c>
    </row>
    <row r="118" spans="1:8">
      <c r="A118" s="48"/>
      <c r="B118" s="75"/>
      <c r="C118" s="12"/>
      <c r="D118" s="76"/>
      <c r="E118" s="76"/>
      <c r="F118" s="678"/>
    </row>
    <row r="119" spans="1:8" ht="34.9" customHeight="1">
      <c r="A119" s="316" t="s">
        <v>109</v>
      </c>
      <c r="B119" s="317">
        <v>1012</v>
      </c>
      <c r="C119" s="318" t="s">
        <v>127</v>
      </c>
      <c r="D119" s="319">
        <f>D121+D128+D137</f>
        <v>6360000</v>
      </c>
      <c r="E119" s="319">
        <f>E121+E128+E137</f>
        <v>1875872.57</v>
      </c>
      <c r="F119" s="710">
        <f>E119/D119</f>
        <v>0.29494851729559751</v>
      </c>
      <c r="G119" s="128"/>
      <c r="H119" s="128"/>
    </row>
    <row r="120" spans="1:8">
      <c r="A120" s="34"/>
      <c r="B120" s="37"/>
      <c r="C120" s="38"/>
      <c r="D120" s="25"/>
      <c r="E120" s="61"/>
      <c r="F120" s="683"/>
    </row>
    <row r="121" spans="1:8" ht="31.15" customHeight="1">
      <c r="A121" s="190" t="s">
        <v>43</v>
      </c>
      <c r="B121" s="186" t="s">
        <v>141</v>
      </c>
      <c r="C121" s="166" t="s">
        <v>129</v>
      </c>
      <c r="D121" s="183">
        <f>D124</f>
        <v>5300000</v>
      </c>
      <c r="E121" s="272">
        <v>1875872.57</v>
      </c>
      <c r="F121" s="688">
        <f>E121/D121</f>
        <v>0.35393822075471698</v>
      </c>
      <c r="G121" s="128"/>
    </row>
    <row r="122" spans="1:8" ht="32.25" customHeight="1">
      <c r="A122" s="564" t="s">
        <v>569</v>
      </c>
      <c r="B122" s="592" t="s">
        <v>601</v>
      </c>
      <c r="C122" s="558" t="s">
        <v>573</v>
      </c>
      <c r="D122" s="559"/>
      <c r="E122" s="559"/>
      <c r="F122" s="671"/>
      <c r="G122" s="128"/>
    </row>
    <row r="123" spans="1:8">
      <c r="A123" s="33"/>
      <c r="B123" s="37"/>
      <c r="C123" s="38"/>
      <c r="D123" s="25"/>
      <c r="E123" s="359"/>
      <c r="F123" s="718"/>
    </row>
    <row r="124" spans="1:8" ht="27" customHeight="1">
      <c r="A124" s="163"/>
      <c r="B124" s="28">
        <v>42</v>
      </c>
      <c r="C124" s="36" t="s">
        <v>214</v>
      </c>
      <c r="D124" s="30">
        <f>D125</f>
        <v>5300000</v>
      </c>
      <c r="E124" s="284">
        <f>E121</f>
        <v>1875872.57</v>
      </c>
      <c r="F124" s="719">
        <f>F121</f>
        <v>0.35393822075471698</v>
      </c>
    </row>
    <row r="125" spans="1:8">
      <c r="A125" s="534" t="s">
        <v>684</v>
      </c>
      <c r="B125" s="37">
        <v>421</v>
      </c>
      <c r="C125" s="38" t="s">
        <v>71</v>
      </c>
      <c r="D125" s="31">
        <v>5300000</v>
      </c>
      <c r="E125" s="135">
        <f>E121</f>
        <v>1875872.57</v>
      </c>
      <c r="F125" s="685">
        <f>F121</f>
        <v>0.35393822075471698</v>
      </c>
    </row>
    <row r="126" spans="1:8">
      <c r="A126" s="534"/>
      <c r="B126" s="37">
        <v>4214</v>
      </c>
      <c r="C126" s="38" t="s">
        <v>769</v>
      </c>
      <c r="D126" s="31"/>
      <c r="E126" s="135">
        <f>E121</f>
        <v>1875872.57</v>
      </c>
      <c r="F126" s="685"/>
    </row>
    <row r="127" spans="1:8">
      <c r="A127" s="533"/>
      <c r="B127" s="27"/>
      <c r="C127" s="3"/>
      <c r="D127" s="24"/>
      <c r="E127" s="61"/>
      <c r="F127" s="657"/>
    </row>
    <row r="128" spans="1:8" ht="19.5" customHeight="1">
      <c r="A128" s="157" t="s">
        <v>43</v>
      </c>
      <c r="B128" s="191" t="s">
        <v>142</v>
      </c>
      <c r="C128" s="157" t="s">
        <v>381</v>
      </c>
      <c r="D128" s="192">
        <f>D131+D134</f>
        <v>560000</v>
      </c>
      <c r="E128" s="167">
        <f>E131+E134</f>
        <v>0</v>
      </c>
      <c r="F128" s="714">
        <v>0</v>
      </c>
    </row>
    <row r="129" spans="1:8" ht="32.25" customHeight="1">
      <c r="A129" s="564" t="s">
        <v>569</v>
      </c>
      <c r="B129" s="592" t="s">
        <v>601</v>
      </c>
      <c r="C129" s="558" t="s">
        <v>573</v>
      </c>
      <c r="D129" s="559"/>
      <c r="E129" s="559"/>
      <c r="F129" s="671"/>
      <c r="G129" s="128"/>
    </row>
    <row r="130" spans="1:8">
      <c r="A130" s="533"/>
      <c r="B130" s="27"/>
      <c r="C130" s="3"/>
      <c r="D130" s="24"/>
      <c r="E130" s="61"/>
      <c r="F130" s="657"/>
    </row>
    <row r="131" spans="1:8">
      <c r="A131" s="535"/>
      <c r="B131" s="123">
        <v>32</v>
      </c>
      <c r="C131" s="124" t="s">
        <v>30</v>
      </c>
      <c r="D131" s="64">
        <v>60000</v>
      </c>
      <c r="E131" s="64">
        <v>0</v>
      </c>
      <c r="F131" s="665">
        <v>0</v>
      </c>
    </row>
    <row r="132" spans="1:8">
      <c r="A132" s="88">
        <v>141</v>
      </c>
      <c r="B132" s="125">
        <v>323</v>
      </c>
      <c r="C132" s="126" t="s">
        <v>33</v>
      </c>
      <c r="D132" s="61">
        <v>60000</v>
      </c>
      <c r="E132" s="61">
        <v>0</v>
      </c>
      <c r="F132" s="664">
        <v>0</v>
      </c>
    </row>
    <row r="133" spans="1:8">
      <c r="A133" s="533"/>
      <c r="B133" s="27"/>
      <c r="C133" s="3"/>
      <c r="D133" s="24"/>
      <c r="E133" s="61"/>
      <c r="F133" s="657"/>
    </row>
    <row r="134" spans="1:8" ht="26.25">
      <c r="A134" s="46"/>
      <c r="B134" s="73">
        <v>42</v>
      </c>
      <c r="C134" s="6" t="s">
        <v>132</v>
      </c>
      <c r="D134" s="47">
        <v>500000</v>
      </c>
      <c r="E134" s="10">
        <v>0</v>
      </c>
      <c r="F134" s="705">
        <v>0</v>
      </c>
    </row>
    <row r="135" spans="1:8">
      <c r="A135" s="88">
        <v>142</v>
      </c>
      <c r="B135" s="75">
        <v>422</v>
      </c>
      <c r="C135" s="12" t="s">
        <v>46</v>
      </c>
      <c r="D135" s="61">
        <v>500000</v>
      </c>
      <c r="E135" s="61">
        <v>0</v>
      </c>
      <c r="F135" s="664">
        <v>0</v>
      </c>
    </row>
    <row r="136" spans="1:8">
      <c r="A136" s="88"/>
      <c r="B136" s="27"/>
      <c r="C136" s="32"/>
      <c r="D136" s="24"/>
      <c r="E136" s="61"/>
      <c r="F136" s="657"/>
    </row>
    <row r="137" spans="1:8" ht="33.6" customHeight="1">
      <c r="A137" s="202" t="s">
        <v>43</v>
      </c>
      <c r="B137" s="215" t="s">
        <v>143</v>
      </c>
      <c r="C137" s="166" t="s">
        <v>701</v>
      </c>
      <c r="D137" s="167">
        <f>D140</f>
        <v>500000</v>
      </c>
      <c r="E137" s="150">
        <v>0</v>
      </c>
      <c r="F137" s="720">
        <v>0</v>
      </c>
      <c r="H137" s="203"/>
    </row>
    <row r="138" spans="1:8" ht="32.25" customHeight="1">
      <c r="A138" s="564" t="s">
        <v>569</v>
      </c>
      <c r="B138" s="592" t="s">
        <v>601</v>
      </c>
      <c r="C138" s="558" t="s">
        <v>573</v>
      </c>
      <c r="D138" s="559"/>
      <c r="E138" s="559"/>
      <c r="F138" s="671"/>
      <c r="G138" s="128"/>
    </row>
    <row r="139" spans="1:8">
      <c r="A139" s="48"/>
      <c r="B139" s="44"/>
      <c r="C139" s="12"/>
      <c r="D139" s="15"/>
      <c r="E139" s="76"/>
      <c r="F139" s="678"/>
    </row>
    <row r="140" spans="1:8" ht="26.25">
      <c r="A140" s="7"/>
      <c r="B140" s="71">
        <v>42</v>
      </c>
      <c r="C140" s="6" t="s">
        <v>132</v>
      </c>
      <c r="D140" s="10">
        <f>D141</f>
        <v>500000</v>
      </c>
      <c r="E140" s="74">
        <v>0</v>
      </c>
      <c r="F140" s="717">
        <v>0</v>
      </c>
    </row>
    <row r="141" spans="1:8">
      <c r="A141" s="48">
        <v>143</v>
      </c>
      <c r="B141" s="351">
        <v>421</v>
      </c>
      <c r="C141" s="12" t="s">
        <v>71</v>
      </c>
      <c r="D141" s="15">
        <v>500000</v>
      </c>
      <c r="E141" s="76">
        <v>0</v>
      </c>
      <c r="F141" s="678">
        <v>0</v>
      </c>
    </row>
    <row r="142" spans="1:8" ht="14.25" customHeight="1">
      <c r="A142" s="43"/>
      <c r="B142" s="44"/>
      <c r="C142" s="12"/>
      <c r="D142" s="76"/>
      <c r="E142" s="76"/>
      <c r="F142" s="678"/>
    </row>
    <row r="143" spans="1:8" ht="28.5" customHeight="1">
      <c r="A143" s="129" t="s">
        <v>53</v>
      </c>
      <c r="B143" s="130" t="s">
        <v>133</v>
      </c>
      <c r="C143" s="131" t="s">
        <v>456</v>
      </c>
      <c r="D143" s="426">
        <f>D144</f>
        <v>12170000</v>
      </c>
      <c r="E143" s="426">
        <f>E144</f>
        <v>2288846.34</v>
      </c>
      <c r="F143" s="681">
        <f>E143/D143</f>
        <v>0.1880728299096138</v>
      </c>
      <c r="G143" s="128"/>
    </row>
    <row r="144" spans="1:8" ht="49.5" customHeight="1">
      <c r="A144" s="543" t="s">
        <v>109</v>
      </c>
      <c r="B144" s="544" t="s">
        <v>480</v>
      </c>
      <c r="C144" s="545" t="s">
        <v>408</v>
      </c>
      <c r="D144" s="546">
        <f>D146+D151+D158+D167+D175+D181+D190+D196+D204+D210+D216+D222+D230+D239+D245+D251+D258+D264+D270+D277+D283+D291+D298+D304+D311+D317+D322+D328+D334+D340+D347+D353+D359+D365+D378+D384+D391+D397+D403+D409+D415+D421+D371+D427+D433</f>
        <v>12170000</v>
      </c>
      <c r="E144" s="546">
        <f>E146+E151+E158+E167+E175+E181+E190+E196+E204+E210+E216+E222+E230+E239+E245+E251+E258+E264+E270+E277+E283+E291+E298+E304+E311+E317+E322+E328+E334+E340+E347+E353+E359+E365+E371+E378+E384+E391+E397+E403+E409+E415+E421+E427+E433</f>
        <v>2288846.34</v>
      </c>
      <c r="F144" s="721">
        <f>E144/D144</f>
        <v>0.1880728299096138</v>
      </c>
      <c r="G144" s="128"/>
    </row>
    <row r="145" spans="1:6">
      <c r="A145" s="43"/>
      <c r="B145" s="44"/>
      <c r="C145" s="12"/>
      <c r="D145" s="35"/>
      <c r="E145" s="76"/>
      <c r="F145" s="672"/>
    </row>
    <row r="146" spans="1:6" ht="19.5" customHeight="1">
      <c r="A146" s="187" t="s">
        <v>43</v>
      </c>
      <c r="B146" s="182" t="s">
        <v>274</v>
      </c>
      <c r="C146" s="157" t="s">
        <v>145</v>
      </c>
      <c r="D146" s="158">
        <v>0</v>
      </c>
      <c r="E146" s="272">
        <v>0</v>
      </c>
      <c r="F146" s="662">
        <v>0</v>
      </c>
    </row>
    <row r="147" spans="1:6" ht="29.25" customHeight="1">
      <c r="A147" s="564" t="s">
        <v>569</v>
      </c>
      <c r="B147" s="592" t="s">
        <v>599</v>
      </c>
      <c r="C147" s="558" t="s">
        <v>571</v>
      </c>
      <c r="D147" s="559"/>
      <c r="E147" s="559"/>
      <c r="F147" s="671"/>
    </row>
    <row r="148" spans="1:6" ht="15.75">
      <c r="A148" s="54"/>
      <c r="B148" s="55"/>
      <c r="C148" s="56"/>
      <c r="D148" s="24"/>
      <c r="E148" s="360"/>
      <c r="F148" s="722"/>
    </row>
    <row r="149" spans="1:6" ht="26.25">
      <c r="A149" s="54"/>
      <c r="B149" s="57">
        <v>42</v>
      </c>
      <c r="C149" s="68" t="s">
        <v>90</v>
      </c>
      <c r="D149" s="30">
        <v>0</v>
      </c>
      <c r="E149" s="284">
        <v>0</v>
      </c>
      <c r="F149" s="719">
        <v>0</v>
      </c>
    </row>
    <row r="150" spans="1:6">
      <c r="A150" s="49"/>
      <c r="B150" s="27"/>
      <c r="C150" s="50"/>
      <c r="D150" s="61"/>
      <c r="E150" s="61"/>
      <c r="F150" s="664"/>
    </row>
    <row r="151" spans="1:6" ht="32.450000000000003" customHeight="1">
      <c r="A151" s="249" t="s">
        <v>43</v>
      </c>
      <c r="B151" s="234" t="s">
        <v>151</v>
      </c>
      <c r="C151" s="271" t="s">
        <v>290</v>
      </c>
      <c r="D151" s="232">
        <v>270000</v>
      </c>
      <c r="E151" s="232">
        <v>4375</v>
      </c>
      <c r="F151" s="666">
        <f>E151/D151</f>
        <v>1.6203703703703703E-2</v>
      </c>
    </row>
    <row r="152" spans="1:6" ht="29.25" customHeight="1">
      <c r="A152" s="564" t="s">
        <v>569</v>
      </c>
      <c r="B152" s="592" t="s">
        <v>599</v>
      </c>
      <c r="C152" s="558" t="s">
        <v>571</v>
      </c>
      <c r="D152" s="559"/>
      <c r="E152" s="559"/>
      <c r="F152" s="671"/>
    </row>
    <row r="153" spans="1:6">
      <c r="A153" s="49"/>
      <c r="B153" s="27"/>
      <c r="C153" s="50"/>
      <c r="D153" s="61"/>
      <c r="E153" s="61"/>
      <c r="F153" s="664"/>
    </row>
    <row r="154" spans="1:6" ht="26.25">
      <c r="A154" s="161"/>
      <c r="B154" s="315">
        <v>42</v>
      </c>
      <c r="C154" s="6" t="s">
        <v>286</v>
      </c>
      <c r="D154" s="64">
        <v>270000</v>
      </c>
      <c r="E154" s="64">
        <v>4375</v>
      </c>
      <c r="F154" s="665">
        <f>F151</f>
        <v>1.6203703703703703E-2</v>
      </c>
    </row>
    <row r="155" spans="1:6">
      <c r="A155" s="522" t="s">
        <v>685</v>
      </c>
      <c r="B155" s="125">
        <v>426</v>
      </c>
      <c r="C155" s="50" t="s">
        <v>272</v>
      </c>
      <c r="D155" s="61">
        <v>270000</v>
      </c>
      <c r="E155" s="61">
        <v>4375</v>
      </c>
      <c r="F155" s="664">
        <f>F151</f>
        <v>1.6203703703703703E-2</v>
      </c>
    </row>
    <row r="156" spans="1:6">
      <c r="A156" s="522"/>
      <c r="B156" s="125">
        <v>4264</v>
      </c>
      <c r="C156" s="50" t="s">
        <v>272</v>
      </c>
      <c r="D156" s="61"/>
      <c r="E156" s="61">
        <v>4375</v>
      </c>
      <c r="F156" s="664"/>
    </row>
    <row r="157" spans="1:6">
      <c r="A157" s="49"/>
      <c r="B157" s="27"/>
      <c r="C157" s="50"/>
      <c r="D157" s="61"/>
      <c r="E157" s="61"/>
      <c r="F157" s="664"/>
    </row>
    <row r="158" spans="1:6" ht="24" customHeight="1">
      <c r="A158" s="181" t="s">
        <v>43</v>
      </c>
      <c r="B158" s="182" t="s">
        <v>329</v>
      </c>
      <c r="C158" s="157" t="s">
        <v>287</v>
      </c>
      <c r="D158" s="158">
        <f>D161+D165</f>
        <v>150000</v>
      </c>
      <c r="E158" s="183">
        <f>E161+E165</f>
        <v>23750</v>
      </c>
      <c r="F158" s="689">
        <f>E158/D158</f>
        <v>0.15833333333333333</v>
      </c>
    </row>
    <row r="159" spans="1:6" ht="40.9" customHeight="1">
      <c r="A159" s="557" t="s">
        <v>569</v>
      </c>
      <c r="B159" s="592" t="s">
        <v>604</v>
      </c>
      <c r="C159" s="558" t="s">
        <v>576</v>
      </c>
      <c r="D159" s="559"/>
      <c r="E159" s="559"/>
      <c r="F159" s="671"/>
    </row>
    <row r="160" spans="1:6" ht="12.75" customHeight="1">
      <c r="A160" s="385"/>
      <c r="B160" s="281"/>
      <c r="C160" s="282"/>
      <c r="D160" s="283"/>
      <c r="E160" s="284"/>
      <c r="F160" s="719"/>
    </row>
    <row r="161" spans="1:6" ht="16.5" customHeight="1">
      <c r="A161" s="281"/>
      <c r="B161" s="281">
        <v>32</v>
      </c>
      <c r="C161" s="282" t="s">
        <v>30</v>
      </c>
      <c r="D161" s="283">
        <v>150000</v>
      </c>
      <c r="E161" s="284">
        <v>23750</v>
      </c>
      <c r="F161" s="719">
        <f>F158</f>
        <v>0.15833333333333333</v>
      </c>
    </row>
    <row r="162" spans="1:6" ht="18" customHeight="1">
      <c r="A162" s="285">
        <v>145</v>
      </c>
      <c r="B162" s="285">
        <v>323</v>
      </c>
      <c r="C162" s="286" t="s">
        <v>33</v>
      </c>
      <c r="D162" s="287">
        <v>150000</v>
      </c>
      <c r="E162" s="287">
        <v>23750</v>
      </c>
      <c r="F162" s="676">
        <f>F158</f>
        <v>0.15833333333333333</v>
      </c>
    </row>
    <row r="163" spans="1:6" ht="18.75" customHeight="1">
      <c r="A163" s="285"/>
      <c r="B163" s="285">
        <v>3237</v>
      </c>
      <c r="C163" s="286" t="s">
        <v>770</v>
      </c>
      <c r="D163" s="287"/>
      <c r="E163" s="287">
        <v>23750</v>
      </c>
      <c r="F163" s="676"/>
    </row>
    <row r="164" spans="1:6">
      <c r="A164" s="37"/>
      <c r="B164" s="159"/>
      <c r="C164" s="50"/>
      <c r="D164" s="133"/>
      <c r="E164" s="61"/>
      <c r="F164" s="694"/>
    </row>
    <row r="165" spans="1:6" ht="26.25">
      <c r="A165" s="46"/>
      <c r="B165" s="46">
        <v>42</v>
      </c>
      <c r="C165" s="36" t="s">
        <v>280</v>
      </c>
      <c r="D165" s="47">
        <v>0</v>
      </c>
      <c r="E165" s="10">
        <v>0</v>
      </c>
      <c r="F165" s="705">
        <v>0</v>
      </c>
    </row>
    <row r="166" spans="1:6" ht="12.75" customHeight="1">
      <c r="A166" s="43"/>
      <c r="B166" s="44"/>
      <c r="C166" s="438"/>
      <c r="D166" s="15"/>
      <c r="E166" s="442"/>
      <c r="F166" s="686"/>
    </row>
    <row r="167" spans="1:6" ht="31.15" customHeight="1">
      <c r="A167" s="248" t="s">
        <v>43</v>
      </c>
      <c r="B167" s="314" t="s">
        <v>358</v>
      </c>
      <c r="C167" s="271" t="s">
        <v>409</v>
      </c>
      <c r="D167" s="299">
        <f>D170+D173</f>
        <v>200000</v>
      </c>
      <c r="E167" s="299">
        <f>E170+E173</f>
        <v>0</v>
      </c>
      <c r="F167" s="684">
        <v>0</v>
      </c>
    </row>
    <row r="168" spans="1:6" ht="43.15" customHeight="1">
      <c r="A168" s="557" t="s">
        <v>569</v>
      </c>
      <c r="B168" s="592" t="s">
        <v>604</v>
      </c>
      <c r="C168" s="558" t="s">
        <v>576</v>
      </c>
      <c r="D168" s="559"/>
      <c r="E168" s="559"/>
      <c r="F168" s="671"/>
    </row>
    <row r="169" spans="1:6" ht="12.75" customHeight="1">
      <c r="A169" s="43"/>
      <c r="B169" s="226"/>
      <c r="C169" s="12"/>
      <c r="D169" s="15"/>
      <c r="E169" s="15"/>
      <c r="F169" s="686"/>
    </row>
    <row r="170" spans="1:6" ht="16.5" customHeight="1">
      <c r="A170" s="7"/>
      <c r="B170" s="73">
        <v>32</v>
      </c>
      <c r="C170" s="6" t="s">
        <v>30</v>
      </c>
      <c r="D170" s="10">
        <v>200000</v>
      </c>
      <c r="E170" s="10">
        <v>0</v>
      </c>
      <c r="F170" s="706">
        <v>0</v>
      </c>
    </row>
    <row r="171" spans="1:6" ht="19.5" customHeight="1">
      <c r="A171" s="48">
        <v>146</v>
      </c>
      <c r="B171" s="226">
        <v>323</v>
      </c>
      <c r="C171" s="12" t="s">
        <v>33</v>
      </c>
      <c r="D171" s="15">
        <v>200000</v>
      </c>
      <c r="E171" s="15">
        <v>0</v>
      </c>
      <c r="F171" s="686">
        <v>0</v>
      </c>
    </row>
    <row r="172" spans="1:6" ht="12.75" customHeight="1">
      <c r="A172" s="530"/>
      <c r="B172" s="226"/>
      <c r="C172" s="12"/>
      <c r="D172" s="15"/>
      <c r="E172" s="15"/>
      <c r="F172" s="686"/>
    </row>
    <row r="173" spans="1:6" ht="27.75" customHeight="1">
      <c r="A173" s="530"/>
      <c r="B173" s="7">
        <v>42</v>
      </c>
      <c r="C173" s="6" t="s">
        <v>280</v>
      </c>
      <c r="D173" s="10">
        <v>0</v>
      </c>
      <c r="E173" s="10">
        <v>0</v>
      </c>
      <c r="F173" s="706">
        <v>0</v>
      </c>
    </row>
    <row r="174" spans="1:6" ht="14.25" customHeight="1">
      <c r="A174" s="77"/>
      <c r="B174" s="44"/>
      <c r="C174" s="38"/>
      <c r="D174" s="442"/>
      <c r="E174" s="442"/>
      <c r="F174" s="723"/>
    </row>
    <row r="175" spans="1:6" ht="49.5" customHeight="1">
      <c r="A175" s="264" t="s">
        <v>43</v>
      </c>
      <c r="B175" s="374" t="s">
        <v>399</v>
      </c>
      <c r="C175" s="231" t="s">
        <v>348</v>
      </c>
      <c r="D175" s="232">
        <v>100000</v>
      </c>
      <c r="E175" s="265">
        <v>0</v>
      </c>
      <c r="F175" s="666">
        <v>0</v>
      </c>
    </row>
    <row r="176" spans="1:6" ht="40.9" customHeight="1">
      <c r="A176" s="557" t="s">
        <v>569</v>
      </c>
      <c r="B176" s="592" t="s">
        <v>604</v>
      </c>
      <c r="C176" s="558" t="s">
        <v>576</v>
      </c>
      <c r="D176" s="559"/>
      <c r="E176" s="559"/>
      <c r="F176" s="671"/>
    </row>
    <row r="177" spans="1:7" ht="14.25" customHeight="1">
      <c r="A177" s="356"/>
      <c r="B177" s="285"/>
      <c r="C177" s="358"/>
      <c r="D177" s="359"/>
      <c r="E177" s="360"/>
      <c r="F177" s="703"/>
    </row>
    <row r="178" spans="1:7" ht="14.25" customHeight="1">
      <c r="A178" s="526"/>
      <c r="B178" s="342">
        <v>32</v>
      </c>
      <c r="C178" s="354" t="s">
        <v>30</v>
      </c>
      <c r="D178" s="312">
        <v>100000</v>
      </c>
      <c r="E178" s="355">
        <v>0</v>
      </c>
      <c r="F178" s="702">
        <v>0</v>
      </c>
    </row>
    <row r="179" spans="1:7" ht="14.25" customHeight="1">
      <c r="A179" s="527">
        <v>147</v>
      </c>
      <c r="B179" s="285">
        <v>323</v>
      </c>
      <c r="C179" s="358" t="s">
        <v>33</v>
      </c>
      <c r="D179" s="359">
        <v>100000</v>
      </c>
      <c r="E179" s="360">
        <v>0</v>
      </c>
      <c r="F179" s="703">
        <v>0</v>
      </c>
    </row>
    <row r="180" spans="1:7" ht="14.25" customHeight="1">
      <c r="A180" s="356"/>
      <c r="B180" s="285"/>
      <c r="C180" s="358"/>
      <c r="D180" s="359"/>
      <c r="E180" s="360"/>
      <c r="F180" s="703"/>
    </row>
    <row r="181" spans="1:7" ht="43.15" customHeight="1">
      <c r="A181" s="202" t="s">
        <v>43</v>
      </c>
      <c r="B181" s="112" t="s">
        <v>481</v>
      </c>
      <c r="C181" s="166" t="s">
        <v>382</v>
      </c>
      <c r="D181" s="167">
        <f>D184+D187</f>
        <v>800000</v>
      </c>
      <c r="E181" s="167">
        <f>E184+E187</f>
        <v>0</v>
      </c>
      <c r="F181" s="724">
        <v>0</v>
      </c>
    </row>
    <row r="182" spans="1:7" ht="29.25" customHeight="1">
      <c r="A182" s="564" t="s">
        <v>569</v>
      </c>
      <c r="B182" s="592" t="s">
        <v>599</v>
      </c>
      <c r="C182" s="558" t="s">
        <v>571</v>
      </c>
      <c r="D182" s="559"/>
      <c r="E182" s="559"/>
      <c r="F182" s="671"/>
    </row>
    <row r="183" spans="1:7">
      <c r="A183" s="367"/>
      <c r="B183" s="372"/>
      <c r="C183" s="311"/>
      <c r="D183" s="373"/>
      <c r="E183" s="373"/>
      <c r="F183" s="700"/>
    </row>
    <row r="184" spans="1:7">
      <c r="A184" s="372"/>
      <c r="B184" s="372">
        <v>32</v>
      </c>
      <c r="C184" s="311" t="s">
        <v>30</v>
      </c>
      <c r="D184" s="373">
        <v>100000</v>
      </c>
      <c r="E184" s="373">
        <v>0</v>
      </c>
      <c r="F184" s="700">
        <v>0</v>
      </c>
    </row>
    <row r="185" spans="1:7">
      <c r="A185" s="382">
        <v>148</v>
      </c>
      <c r="B185" s="382">
        <v>323</v>
      </c>
      <c r="C185" s="286" t="s">
        <v>33</v>
      </c>
      <c r="D185" s="378">
        <v>100000</v>
      </c>
      <c r="E185" s="378">
        <v>0</v>
      </c>
      <c r="F185" s="725">
        <v>0</v>
      </c>
    </row>
    <row r="186" spans="1:7">
      <c r="A186" s="48"/>
      <c r="B186" s="48"/>
      <c r="C186" s="12"/>
      <c r="D186" s="15"/>
      <c r="E186" s="15"/>
      <c r="F186" s="686"/>
    </row>
    <row r="187" spans="1:7" ht="26.25">
      <c r="A187" s="7"/>
      <c r="B187" s="7">
        <v>42</v>
      </c>
      <c r="C187" s="6" t="s">
        <v>79</v>
      </c>
      <c r="D187" s="10">
        <v>700000</v>
      </c>
      <c r="E187" s="10">
        <v>0</v>
      </c>
      <c r="F187" s="706">
        <v>0</v>
      </c>
    </row>
    <row r="188" spans="1:7">
      <c r="A188" s="48">
        <v>149</v>
      </c>
      <c r="B188" s="48">
        <v>421</v>
      </c>
      <c r="C188" s="12" t="s">
        <v>71</v>
      </c>
      <c r="D188" s="15">
        <v>700000</v>
      </c>
      <c r="E188" s="15">
        <v>0</v>
      </c>
      <c r="F188" s="686">
        <v>0</v>
      </c>
    </row>
    <row r="189" spans="1:7">
      <c r="A189" s="77"/>
      <c r="B189" s="48"/>
      <c r="C189" s="12"/>
      <c r="D189" s="15"/>
      <c r="E189" s="15"/>
      <c r="F189" s="686"/>
    </row>
    <row r="190" spans="1:7" ht="33.6" customHeight="1">
      <c r="A190" s="165" t="s">
        <v>43</v>
      </c>
      <c r="B190" s="112" t="s">
        <v>482</v>
      </c>
      <c r="C190" s="166" t="s">
        <v>426</v>
      </c>
      <c r="D190" s="167">
        <v>350000</v>
      </c>
      <c r="E190" s="167">
        <v>0</v>
      </c>
      <c r="F190" s="724">
        <v>0</v>
      </c>
      <c r="G190" s="128"/>
    </row>
    <row r="191" spans="1:7" ht="29.25" customHeight="1">
      <c r="A191" s="564" t="s">
        <v>569</v>
      </c>
      <c r="B191" s="592" t="s">
        <v>599</v>
      </c>
      <c r="C191" s="558" t="s">
        <v>571</v>
      </c>
      <c r="D191" s="559"/>
      <c r="E191" s="559"/>
      <c r="F191" s="671"/>
    </row>
    <row r="192" spans="1:7">
      <c r="A192" s="371"/>
      <c r="B192" s="372"/>
      <c r="C192" s="311"/>
      <c r="D192" s="373"/>
      <c r="E192" s="373"/>
      <c r="F192" s="700"/>
      <c r="G192" s="128"/>
    </row>
    <row r="193" spans="1:6">
      <c r="A193" s="531"/>
      <c r="B193" s="7">
        <v>38</v>
      </c>
      <c r="C193" s="6" t="s">
        <v>66</v>
      </c>
      <c r="D193" s="10">
        <v>350000</v>
      </c>
      <c r="E193" s="10">
        <v>0</v>
      </c>
      <c r="F193" s="706">
        <v>0</v>
      </c>
    </row>
    <row r="194" spans="1:6">
      <c r="A194" s="530">
        <v>150</v>
      </c>
      <c r="B194" s="48">
        <v>382</v>
      </c>
      <c r="C194" s="12" t="s">
        <v>42</v>
      </c>
      <c r="D194" s="15">
        <v>350000</v>
      </c>
      <c r="E194" s="15">
        <v>0</v>
      </c>
      <c r="F194" s="686">
        <v>0</v>
      </c>
    </row>
    <row r="195" spans="1:6">
      <c r="A195" s="77"/>
      <c r="B195" s="48"/>
      <c r="C195" s="12"/>
      <c r="D195" s="15"/>
      <c r="E195" s="15"/>
      <c r="F195" s="686"/>
    </row>
    <row r="196" spans="1:6" ht="31.15" customHeight="1">
      <c r="A196" s="264" t="s">
        <v>43</v>
      </c>
      <c r="B196" s="374" t="s">
        <v>483</v>
      </c>
      <c r="C196" s="231" t="s">
        <v>702</v>
      </c>
      <c r="D196" s="232">
        <f>D199+D202</f>
        <v>200000</v>
      </c>
      <c r="E196" s="265">
        <f>E199+E202</f>
        <v>0</v>
      </c>
      <c r="F196" s="688">
        <v>0</v>
      </c>
    </row>
    <row r="197" spans="1:6" ht="29.25" customHeight="1">
      <c r="A197" s="564" t="s">
        <v>569</v>
      </c>
      <c r="B197" s="592" t="s">
        <v>599</v>
      </c>
      <c r="C197" s="558" t="s">
        <v>571</v>
      </c>
      <c r="D197" s="559"/>
      <c r="E197" s="559"/>
      <c r="F197" s="671"/>
    </row>
    <row r="198" spans="1:6">
      <c r="A198" s="242"/>
      <c r="B198" s="88"/>
      <c r="C198" s="11"/>
      <c r="D198" s="61"/>
      <c r="E198" s="199"/>
      <c r="F198" s="664"/>
    </row>
    <row r="199" spans="1:6">
      <c r="A199" s="521"/>
      <c r="B199" s="162">
        <v>32</v>
      </c>
      <c r="C199" s="111" t="s">
        <v>30</v>
      </c>
      <c r="D199" s="64">
        <v>200000</v>
      </c>
      <c r="E199" s="243">
        <v>0</v>
      </c>
      <c r="F199" s="665">
        <v>0</v>
      </c>
    </row>
    <row r="200" spans="1:6">
      <c r="A200" s="520">
        <v>151</v>
      </c>
      <c r="B200" s="88">
        <v>323</v>
      </c>
      <c r="C200" s="11" t="s">
        <v>33</v>
      </c>
      <c r="D200" s="61">
        <v>200000</v>
      </c>
      <c r="E200" s="199">
        <v>0</v>
      </c>
      <c r="F200" s="664">
        <v>0</v>
      </c>
    </row>
    <row r="201" spans="1:6">
      <c r="A201" s="520"/>
      <c r="B201" s="88"/>
      <c r="C201" s="11"/>
      <c r="D201" s="61"/>
      <c r="E201" s="199"/>
      <c r="F201" s="664"/>
    </row>
    <row r="202" spans="1:6" ht="26.25">
      <c r="A202" s="520"/>
      <c r="B202" s="7">
        <v>42</v>
      </c>
      <c r="C202" s="6" t="s">
        <v>79</v>
      </c>
      <c r="D202" s="64">
        <v>0</v>
      </c>
      <c r="E202" s="243">
        <v>0</v>
      </c>
      <c r="F202" s="673">
        <v>0</v>
      </c>
    </row>
    <row r="203" spans="1:6">
      <c r="A203" s="242"/>
      <c r="B203" s="88"/>
      <c r="C203" s="441"/>
      <c r="D203" s="436"/>
      <c r="E203" s="444"/>
      <c r="F203" s="726"/>
    </row>
    <row r="204" spans="1:6" ht="31.9" customHeight="1">
      <c r="A204" s="344" t="s">
        <v>43</v>
      </c>
      <c r="B204" s="177" t="s">
        <v>484</v>
      </c>
      <c r="C204" s="149" t="s">
        <v>383</v>
      </c>
      <c r="D204" s="183">
        <v>150000</v>
      </c>
      <c r="E204" s="180">
        <v>0</v>
      </c>
      <c r="F204" s="711">
        <v>0</v>
      </c>
    </row>
    <row r="205" spans="1:6" ht="29.25" customHeight="1">
      <c r="A205" s="564" t="s">
        <v>569</v>
      </c>
      <c r="B205" s="592" t="s">
        <v>599</v>
      </c>
      <c r="C205" s="558" t="s">
        <v>571</v>
      </c>
      <c r="D205" s="559"/>
      <c r="E205" s="559"/>
      <c r="F205" s="671"/>
    </row>
    <row r="206" spans="1:6">
      <c r="A206" s="242"/>
      <c r="B206" s="125"/>
      <c r="C206" s="11"/>
      <c r="D206" s="61"/>
      <c r="E206" s="199"/>
      <c r="F206" s="664"/>
    </row>
    <row r="207" spans="1:6" ht="26.25">
      <c r="A207" s="521"/>
      <c r="B207" s="123">
        <v>42</v>
      </c>
      <c r="C207" s="111" t="s">
        <v>262</v>
      </c>
      <c r="D207" s="64">
        <v>150000</v>
      </c>
      <c r="E207" s="550">
        <v>0</v>
      </c>
      <c r="F207" s="673">
        <v>0</v>
      </c>
    </row>
    <row r="208" spans="1:6">
      <c r="A208" s="530">
        <v>152</v>
      </c>
      <c r="B208" s="48">
        <v>421</v>
      </c>
      <c r="C208" s="12" t="s">
        <v>71</v>
      </c>
      <c r="D208" s="15">
        <v>150000</v>
      </c>
      <c r="E208" s="101">
        <v>0</v>
      </c>
      <c r="F208" s="686">
        <v>0</v>
      </c>
    </row>
    <row r="209" spans="1:6">
      <c r="A209" s="168"/>
      <c r="B209" s="48"/>
      <c r="C209" s="12"/>
      <c r="D209" s="15"/>
      <c r="E209" s="201"/>
      <c r="F209" s="686"/>
    </row>
    <row r="210" spans="1:6" ht="30" customHeight="1">
      <c r="A210" s="233" t="s">
        <v>43</v>
      </c>
      <c r="B210" s="234" t="s">
        <v>485</v>
      </c>
      <c r="C210" s="231" t="s">
        <v>703</v>
      </c>
      <c r="D210" s="232">
        <v>500000</v>
      </c>
      <c r="E210" s="232">
        <v>0</v>
      </c>
      <c r="F210" s="666">
        <v>0</v>
      </c>
    </row>
    <row r="211" spans="1:6" ht="29.25" customHeight="1">
      <c r="A211" s="564" t="s">
        <v>569</v>
      </c>
      <c r="B211" s="592" t="s">
        <v>599</v>
      </c>
      <c r="C211" s="558" t="s">
        <v>571</v>
      </c>
      <c r="D211" s="559"/>
      <c r="E211" s="559"/>
      <c r="F211" s="671"/>
    </row>
    <row r="212" spans="1:6">
      <c r="A212" s="242"/>
      <c r="B212" s="125"/>
      <c r="C212" s="11"/>
      <c r="D212" s="61"/>
      <c r="E212" s="199"/>
      <c r="F212" s="664"/>
    </row>
    <row r="213" spans="1:6" ht="26.25">
      <c r="A213" s="521"/>
      <c r="B213" s="123">
        <v>42</v>
      </c>
      <c r="C213" s="111" t="s">
        <v>262</v>
      </c>
      <c r="D213" s="64">
        <v>500000</v>
      </c>
      <c r="E213" s="243">
        <v>0</v>
      </c>
      <c r="F213" s="665">
        <v>0</v>
      </c>
    </row>
    <row r="214" spans="1:6">
      <c r="A214" s="520">
        <v>153</v>
      </c>
      <c r="B214" s="125">
        <v>422</v>
      </c>
      <c r="C214" s="11" t="s">
        <v>46</v>
      </c>
      <c r="D214" s="61">
        <v>500000</v>
      </c>
      <c r="E214" s="199">
        <v>0</v>
      </c>
      <c r="F214" s="664">
        <v>0</v>
      </c>
    </row>
    <row r="215" spans="1:6">
      <c r="A215" s="242"/>
      <c r="B215" s="125"/>
      <c r="C215" s="11"/>
      <c r="D215" s="61"/>
      <c r="E215" s="199"/>
      <c r="F215" s="664"/>
    </row>
    <row r="216" spans="1:6" ht="28.9" customHeight="1">
      <c r="A216" s="165" t="s">
        <v>43</v>
      </c>
      <c r="B216" s="112" t="s">
        <v>486</v>
      </c>
      <c r="C216" s="166" t="s">
        <v>410</v>
      </c>
      <c r="D216" s="167">
        <f>D219</f>
        <v>250000</v>
      </c>
      <c r="E216" s="151">
        <v>0</v>
      </c>
      <c r="F216" s="724">
        <v>0</v>
      </c>
    </row>
    <row r="217" spans="1:6" ht="29.25" customHeight="1">
      <c r="A217" s="564" t="s">
        <v>569</v>
      </c>
      <c r="B217" s="592" t="s">
        <v>599</v>
      </c>
      <c r="C217" s="558" t="s">
        <v>571</v>
      </c>
      <c r="D217" s="559"/>
      <c r="E217" s="559"/>
      <c r="F217" s="671"/>
    </row>
    <row r="218" spans="1:6">
      <c r="A218" s="371"/>
      <c r="B218" s="372"/>
      <c r="C218" s="311"/>
      <c r="D218" s="373"/>
      <c r="E218" s="381"/>
      <c r="F218" s="700"/>
    </row>
    <row r="219" spans="1:6">
      <c r="A219" s="536"/>
      <c r="B219" s="372">
        <v>32</v>
      </c>
      <c r="C219" s="311" t="s">
        <v>30</v>
      </c>
      <c r="D219" s="373">
        <v>250000</v>
      </c>
      <c r="E219" s="381">
        <v>0</v>
      </c>
      <c r="F219" s="700">
        <v>0</v>
      </c>
    </row>
    <row r="220" spans="1:6">
      <c r="A220" s="537">
        <v>154</v>
      </c>
      <c r="B220" s="382">
        <v>323</v>
      </c>
      <c r="C220" s="286" t="s">
        <v>33</v>
      </c>
      <c r="D220" s="378">
        <v>250000</v>
      </c>
      <c r="E220" s="383">
        <v>0</v>
      </c>
      <c r="F220" s="725">
        <v>0</v>
      </c>
    </row>
    <row r="221" spans="1:6">
      <c r="A221" s="371"/>
      <c r="B221" s="372"/>
      <c r="C221" s="311"/>
      <c r="D221" s="373"/>
      <c r="E221" s="381"/>
      <c r="F221" s="700"/>
    </row>
    <row r="222" spans="1:6" ht="30.6" customHeight="1">
      <c r="A222" s="344" t="s">
        <v>43</v>
      </c>
      <c r="B222" s="177" t="s">
        <v>487</v>
      </c>
      <c r="C222" s="149" t="s">
        <v>303</v>
      </c>
      <c r="D222" s="152">
        <f>D225+D228</f>
        <v>0</v>
      </c>
      <c r="E222" s="338">
        <f>E225+E228</f>
        <v>0</v>
      </c>
      <c r="F222" s="711">
        <v>0</v>
      </c>
    </row>
    <row r="223" spans="1:6" ht="29.25" customHeight="1">
      <c r="A223" s="564" t="s">
        <v>569</v>
      </c>
      <c r="B223" s="592" t="s">
        <v>599</v>
      </c>
      <c r="C223" s="558" t="s">
        <v>571</v>
      </c>
      <c r="D223" s="559"/>
      <c r="E223" s="559"/>
      <c r="F223" s="671"/>
    </row>
    <row r="224" spans="1:6">
      <c r="A224" s="242"/>
      <c r="B224" s="125"/>
      <c r="C224" s="11"/>
      <c r="D224" s="61"/>
      <c r="E224" s="199"/>
      <c r="F224" s="664"/>
    </row>
    <row r="225" spans="1:6">
      <c r="A225" s="521"/>
      <c r="B225" s="123">
        <v>32</v>
      </c>
      <c r="C225" s="111" t="s">
        <v>30</v>
      </c>
      <c r="D225" s="64">
        <v>0</v>
      </c>
      <c r="E225" s="243">
        <v>0</v>
      </c>
      <c r="F225" s="665">
        <v>0</v>
      </c>
    </row>
    <row r="226" spans="1:6">
      <c r="A226" s="520">
        <v>155</v>
      </c>
      <c r="B226" s="125">
        <v>323</v>
      </c>
      <c r="C226" s="11" t="s">
        <v>33</v>
      </c>
      <c r="D226" s="61">
        <v>0</v>
      </c>
      <c r="E226" s="199">
        <v>0</v>
      </c>
      <c r="F226" s="664">
        <v>0</v>
      </c>
    </row>
    <row r="227" spans="1:6">
      <c r="A227" s="520"/>
      <c r="B227" s="125"/>
      <c r="C227" s="11"/>
      <c r="D227" s="61"/>
      <c r="E227" s="199"/>
      <c r="F227" s="664"/>
    </row>
    <row r="228" spans="1:6" s="448" customFormat="1" ht="26.25">
      <c r="A228" s="521"/>
      <c r="B228" s="123">
        <v>42</v>
      </c>
      <c r="C228" s="111" t="s">
        <v>262</v>
      </c>
      <c r="D228" s="64">
        <v>0</v>
      </c>
      <c r="E228" s="243">
        <v>0</v>
      </c>
      <c r="F228" s="673">
        <v>0</v>
      </c>
    </row>
    <row r="229" spans="1:6">
      <c r="A229" s="520"/>
      <c r="B229" s="125"/>
      <c r="C229" s="441"/>
      <c r="D229" s="436"/>
      <c r="E229" s="444"/>
      <c r="F229" s="726"/>
    </row>
    <row r="230" spans="1:6" ht="27" customHeight="1">
      <c r="A230" s="264" t="s">
        <v>43</v>
      </c>
      <c r="B230" s="234" t="s">
        <v>488</v>
      </c>
      <c r="C230" s="231" t="s">
        <v>346</v>
      </c>
      <c r="D230" s="232">
        <f>D233+D237</f>
        <v>300000</v>
      </c>
      <c r="E230" s="375">
        <f>E233+E237</f>
        <v>5000</v>
      </c>
      <c r="F230" s="666">
        <f>E230/D230</f>
        <v>1.6666666666666666E-2</v>
      </c>
    </row>
    <row r="231" spans="1:6" ht="29.25" customHeight="1">
      <c r="A231" s="564" t="s">
        <v>569</v>
      </c>
      <c r="B231" s="592" t="s">
        <v>599</v>
      </c>
      <c r="C231" s="558" t="s">
        <v>571</v>
      </c>
      <c r="D231" s="559"/>
      <c r="E231" s="559"/>
      <c r="F231" s="671"/>
    </row>
    <row r="232" spans="1:6">
      <c r="A232" s="242"/>
      <c r="B232" s="125"/>
      <c r="C232" s="11"/>
      <c r="D232" s="61"/>
      <c r="E232" s="199"/>
      <c r="F232" s="664"/>
    </row>
    <row r="233" spans="1:6">
      <c r="A233" s="521"/>
      <c r="B233" s="123">
        <v>32</v>
      </c>
      <c r="C233" s="111" t="s">
        <v>30</v>
      </c>
      <c r="D233" s="64">
        <v>300000</v>
      </c>
      <c r="E233" s="243">
        <v>5000</v>
      </c>
      <c r="F233" s="665">
        <f>F230</f>
        <v>1.6666666666666666E-2</v>
      </c>
    </row>
    <row r="234" spans="1:6">
      <c r="A234" s="520">
        <v>156</v>
      </c>
      <c r="B234" s="125">
        <v>323</v>
      </c>
      <c r="C234" s="11" t="s">
        <v>33</v>
      </c>
      <c r="D234" s="61">
        <v>300000</v>
      </c>
      <c r="E234" s="199">
        <v>5000</v>
      </c>
      <c r="F234" s="664">
        <f>F230</f>
        <v>1.6666666666666666E-2</v>
      </c>
    </row>
    <row r="235" spans="1:6">
      <c r="A235" s="520"/>
      <c r="B235" s="125">
        <v>3237</v>
      </c>
      <c r="C235" s="11" t="s">
        <v>719</v>
      </c>
      <c r="D235" s="61"/>
      <c r="E235" s="199">
        <v>5000</v>
      </c>
      <c r="F235" s="664"/>
    </row>
    <row r="236" spans="1:6">
      <c r="A236" s="520"/>
      <c r="B236" s="125"/>
      <c r="C236" s="11"/>
      <c r="D236" s="61"/>
      <c r="E236" s="199"/>
      <c r="F236" s="664"/>
    </row>
    <row r="237" spans="1:6" s="448" customFormat="1" ht="26.25">
      <c r="A237" s="521"/>
      <c r="B237" s="123">
        <v>42</v>
      </c>
      <c r="C237" s="111" t="s">
        <v>262</v>
      </c>
      <c r="D237" s="64">
        <v>0</v>
      </c>
      <c r="E237" s="550">
        <v>0</v>
      </c>
      <c r="F237" s="665">
        <v>0</v>
      </c>
    </row>
    <row r="238" spans="1:6">
      <c r="A238" s="242"/>
      <c r="B238" s="125"/>
      <c r="C238" s="441"/>
      <c r="D238" s="436"/>
      <c r="E238" s="444"/>
      <c r="F238" s="726"/>
    </row>
    <row r="239" spans="1:6" ht="30" customHeight="1">
      <c r="A239" s="264" t="s">
        <v>43</v>
      </c>
      <c r="B239" s="374" t="s">
        <v>489</v>
      </c>
      <c r="C239" s="231" t="s">
        <v>331</v>
      </c>
      <c r="D239" s="232">
        <v>250000</v>
      </c>
      <c r="E239" s="265">
        <v>0</v>
      </c>
      <c r="F239" s="666">
        <v>0</v>
      </c>
    </row>
    <row r="240" spans="1:6" ht="29.25" customHeight="1">
      <c r="A240" s="564" t="s">
        <v>569</v>
      </c>
      <c r="B240" s="592" t="s">
        <v>599</v>
      </c>
      <c r="C240" s="558" t="s">
        <v>571</v>
      </c>
      <c r="D240" s="559"/>
      <c r="E240" s="559"/>
      <c r="F240" s="671"/>
    </row>
    <row r="241" spans="1:6">
      <c r="A241" s="242"/>
      <c r="B241" s="125"/>
      <c r="C241" s="11"/>
      <c r="D241" s="61"/>
      <c r="E241" s="199"/>
      <c r="F241" s="664"/>
    </row>
    <row r="242" spans="1:6">
      <c r="A242" s="521"/>
      <c r="B242" s="123">
        <v>32</v>
      </c>
      <c r="C242" s="111" t="s">
        <v>30</v>
      </c>
      <c r="D242" s="64">
        <v>250000</v>
      </c>
      <c r="E242" s="243">
        <v>0</v>
      </c>
      <c r="F242" s="665">
        <v>0</v>
      </c>
    </row>
    <row r="243" spans="1:6">
      <c r="A243" s="520">
        <v>157</v>
      </c>
      <c r="B243" s="125">
        <v>323</v>
      </c>
      <c r="C243" s="11" t="s">
        <v>33</v>
      </c>
      <c r="D243" s="61">
        <v>250000</v>
      </c>
      <c r="E243" s="199">
        <v>0</v>
      </c>
      <c r="F243" s="664">
        <v>0</v>
      </c>
    </row>
    <row r="244" spans="1:6">
      <c r="A244" s="520"/>
      <c r="B244" s="125"/>
      <c r="C244" s="11"/>
      <c r="D244" s="61"/>
      <c r="E244" s="199"/>
      <c r="F244" s="664"/>
    </row>
    <row r="245" spans="1:6" ht="28.15" customHeight="1">
      <c r="A245" s="264" t="s">
        <v>43</v>
      </c>
      <c r="B245" s="234" t="s">
        <v>490</v>
      </c>
      <c r="C245" s="231" t="s">
        <v>310</v>
      </c>
      <c r="D245" s="232">
        <v>130000</v>
      </c>
      <c r="E245" s="265">
        <v>0</v>
      </c>
      <c r="F245" s="666">
        <v>0</v>
      </c>
    </row>
    <row r="246" spans="1:6" ht="28.5" customHeight="1">
      <c r="A246" s="587" t="s">
        <v>569</v>
      </c>
      <c r="B246" s="591" t="s">
        <v>591</v>
      </c>
      <c r="C246" s="566" t="s">
        <v>577</v>
      </c>
      <c r="D246" s="560"/>
      <c r="E246" s="588"/>
      <c r="F246" s="727"/>
    </row>
    <row r="247" spans="1:6">
      <c r="A247" s="356"/>
      <c r="B247" s="357"/>
      <c r="C247" s="358"/>
      <c r="D247" s="359"/>
      <c r="E247" s="360"/>
      <c r="F247" s="703"/>
    </row>
    <row r="248" spans="1:6" ht="26.25">
      <c r="A248" s="526"/>
      <c r="B248" s="353">
        <v>42</v>
      </c>
      <c r="C248" s="354" t="s">
        <v>262</v>
      </c>
      <c r="D248" s="312">
        <v>130000</v>
      </c>
      <c r="E248" s="355">
        <v>0</v>
      </c>
      <c r="F248" s="702">
        <v>0</v>
      </c>
    </row>
    <row r="249" spans="1:6">
      <c r="A249" s="527">
        <v>158</v>
      </c>
      <c r="B249" s="357">
        <v>422</v>
      </c>
      <c r="C249" s="358" t="s">
        <v>46</v>
      </c>
      <c r="D249" s="359">
        <v>130000</v>
      </c>
      <c r="E249" s="360">
        <v>0</v>
      </c>
      <c r="F249" s="703">
        <v>0</v>
      </c>
    </row>
    <row r="250" spans="1:6">
      <c r="A250" s="242"/>
      <c r="B250" s="125"/>
      <c r="C250" s="11"/>
      <c r="D250" s="61"/>
      <c r="E250" s="199"/>
      <c r="F250" s="664"/>
    </row>
    <row r="251" spans="1:6" ht="43.15" customHeight="1">
      <c r="A251" s="344" t="s">
        <v>43</v>
      </c>
      <c r="B251" s="177" t="s">
        <v>491</v>
      </c>
      <c r="C251" s="149" t="s">
        <v>354</v>
      </c>
      <c r="D251" s="152">
        <v>2000000</v>
      </c>
      <c r="E251" s="338">
        <v>1803095.53</v>
      </c>
      <c r="F251" s="695">
        <f>E251/D251</f>
        <v>0.901547765</v>
      </c>
    </row>
    <row r="252" spans="1:6" ht="28.5" customHeight="1">
      <c r="A252" s="587" t="s">
        <v>569</v>
      </c>
      <c r="B252" s="591" t="s">
        <v>591</v>
      </c>
      <c r="C252" s="566" t="s">
        <v>577</v>
      </c>
      <c r="D252" s="560"/>
      <c r="E252" s="588"/>
      <c r="F252" s="727"/>
    </row>
    <row r="253" spans="1:6">
      <c r="A253" s="242"/>
      <c r="B253" s="125"/>
      <c r="C253" s="11"/>
      <c r="D253" s="61"/>
      <c r="E253" s="199"/>
      <c r="F253" s="664"/>
    </row>
    <row r="254" spans="1:6" ht="26.25">
      <c r="A254" s="521"/>
      <c r="B254" s="123">
        <v>42</v>
      </c>
      <c r="C254" s="111" t="s">
        <v>90</v>
      </c>
      <c r="D254" s="64">
        <v>2000000</v>
      </c>
      <c r="E254" s="243">
        <f>E251</f>
        <v>1803095.53</v>
      </c>
      <c r="F254" s="665">
        <f>F251</f>
        <v>0.901547765</v>
      </c>
    </row>
    <row r="255" spans="1:6">
      <c r="A255" s="520">
        <v>159</v>
      </c>
      <c r="B255" s="125">
        <v>421</v>
      </c>
      <c r="C255" s="11" t="s">
        <v>71</v>
      </c>
      <c r="D255" s="61">
        <v>2000000</v>
      </c>
      <c r="E255" s="199">
        <f>E251</f>
        <v>1803095.53</v>
      </c>
      <c r="F255" s="664">
        <f>F251</f>
        <v>0.901547765</v>
      </c>
    </row>
    <row r="256" spans="1:6">
      <c r="A256" s="520"/>
      <c r="B256" s="125">
        <v>4214</v>
      </c>
      <c r="C256" s="11" t="s">
        <v>769</v>
      </c>
      <c r="D256" s="61"/>
      <c r="E256" s="199">
        <f>E251</f>
        <v>1803095.53</v>
      </c>
      <c r="F256" s="664"/>
    </row>
    <row r="257" spans="1:6">
      <c r="A257" s="242"/>
      <c r="B257" s="125"/>
      <c r="C257" s="11"/>
      <c r="D257" s="61"/>
      <c r="E257" s="199"/>
      <c r="F257" s="664"/>
    </row>
    <row r="258" spans="1:6" ht="44.25" customHeight="1">
      <c r="A258" s="264" t="s">
        <v>43</v>
      </c>
      <c r="B258" s="234" t="s">
        <v>492</v>
      </c>
      <c r="C258" s="231" t="s">
        <v>453</v>
      </c>
      <c r="D258" s="232">
        <v>105000</v>
      </c>
      <c r="E258" s="265">
        <v>0</v>
      </c>
      <c r="F258" s="666">
        <v>0</v>
      </c>
    </row>
    <row r="259" spans="1:6" ht="28.5" customHeight="1">
      <c r="A259" s="587" t="s">
        <v>569</v>
      </c>
      <c r="B259" s="591" t="s">
        <v>591</v>
      </c>
      <c r="C259" s="566" t="s">
        <v>577</v>
      </c>
      <c r="D259" s="560"/>
      <c r="E259" s="588"/>
      <c r="F259" s="727"/>
    </row>
    <row r="260" spans="1:6">
      <c r="A260" s="242"/>
      <c r="B260" s="125"/>
      <c r="C260" s="11"/>
      <c r="D260" s="61"/>
      <c r="E260" s="199"/>
      <c r="F260" s="664"/>
    </row>
    <row r="261" spans="1:6">
      <c r="A261" s="521"/>
      <c r="B261" s="123">
        <v>32</v>
      </c>
      <c r="C261" s="111" t="s">
        <v>30</v>
      </c>
      <c r="D261" s="64">
        <v>105000</v>
      </c>
      <c r="E261" s="243">
        <v>0</v>
      </c>
      <c r="F261" s="665">
        <v>0</v>
      </c>
    </row>
    <row r="262" spans="1:6">
      <c r="A262" s="520">
        <v>160</v>
      </c>
      <c r="B262" s="125">
        <v>323</v>
      </c>
      <c r="C262" s="11" t="s">
        <v>33</v>
      </c>
      <c r="D262" s="61">
        <v>105000</v>
      </c>
      <c r="E262" s="199">
        <v>0</v>
      </c>
      <c r="F262" s="664">
        <v>0</v>
      </c>
    </row>
    <row r="263" spans="1:6">
      <c r="A263" s="242"/>
      <c r="B263" s="125"/>
      <c r="C263" s="11"/>
      <c r="D263" s="61"/>
      <c r="E263" s="199"/>
      <c r="F263" s="664"/>
    </row>
    <row r="264" spans="1:6" ht="27.6" customHeight="1">
      <c r="A264" s="264" t="s">
        <v>43</v>
      </c>
      <c r="B264" s="234" t="s">
        <v>493</v>
      </c>
      <c r="C264" s="231" t="s">
        <v>361</v>
      </c>
      <c r="D264" s="232">
        <v>360000</v>
      </c>
      <c r="E264" s="265">
        <v>0</v>
      </c>
      <c r="F264" s="666">
        <v>0</v>
      </c>
    </row>
    <row r="265" spans="1:6" ht="29.25" customHeight="1">
      <c r="A265" s="564" t="s">
        <v>569</v>
      </c>
      <c r="B265" s="592" t="s">
        <v>599</v>
      </c>
      <c r="C265" s="558" t="s">
        <v>571</v>
      </c>
      <c r="D265" s="559"/>
      <c r="E265" s="559"/>
      <c r="F265" s="671"/>
    </row>
    <row r="266" spans="1:6">
      <c r="A266" s="242"/>
      <c r="B266" s="125"/>
      <c r="C266" s="11"/>
      <c r="D266" s="61"/>
      <c r="E266" s="199"/>
      <c r="F266" s="664"/>
    </row>
    <row r="267" spans="1:6" ht="26.25">
      <c r="A267" s="521"/>
      <c r="B267" s="123">
        <v>42</v>
      </c>
      <c r="C267" s="111" t="s">
        <v>90</v>
      </c>
      <c r="D267" s="64">
        <v>360000</v>
      </c>
      <c r="E267" s="243">
        <v>0</v>
      </c>
      <c r="F267" s="665">
        <v>0</v>
      </c>
    </row>
    <row r="268" spans="1:6">
      <c r="A268" s="520">
        <v>161</v>
      </c>
      <c r="B268" s="125">
        <v>421</v>
      </c>
      <c r="C268" s="11" t="s">
        <v>71</v>
      </c>
      <c r="D268" s="61">
        <v>360000</v>
      </c>
      <c r="E268" s="199">
        <v>0</v>
      </c>
      <c r="F268" s="664">
        <v>0</v>
      </c>
    </row>
    <row r="269" spans="1:6">
      <c r="A269" s="242"/>
      <c r="B269" s="125"/>
      <c r="C269" s="386"/>
      <c r="D269" s="61"/>
      <c r="E269" s="199"/>
      <c r="F269" s="664"/>
    </row>
    <row r="270" spans="1:6" ht="30.6" customHeight="1">
      <c r="A270" s="264" t="s">
        <v>43</v>
      </c>
      <c r="B270" s="374" t="s">
        <v>494</v>
      </c>
      <c r="C270" s="231" t="s">
        <v>463</v>
      </c>
      <c r="D270" s="232">
        <v>300000</v>
      </c>
      <c r="E270" s="232">
        <f>E273</f>
        <v>215475.81</v>
      </c>
      <c r="F270" s="666">
        <f>E270/D270</f>
        <v>0.71825269999999997</v>
      </c>
    </row>
    <row r="271" spans="1:6" ht="27.75" customHeight="1">
      <c r="A271" s="587" t="s">
        <v>569</v>
      </c>
      <c r="B271" s="592" t="s">
        <v>605</v>
      </c>
      <c r="C271" s="566" t="s">
        <v>578</v>
      </c>
      <c r="D271" s="560"/>
      <c r="E271" s="560"/>
      <c r="F271" s="727"/>
    </row>
    <row r="272" spans="1:6" ht="14.25" customHeight="1">
      <c r="A272" s="356"/>
      <c r="B272" s="285"/>
      <c r="C272" s="358"/>
      <c r="D272" s="359"/>
      <c r="E272" s="360"/>
      <c r="F272" s="703"/>
    </row>
    <row r="273" spans="1:6" ht="14.25" customHeight="1">
      <c r="A273" s="526"/>
      <c r="B273" s="342">
        <v>32</v>
      </c>
      <c r="C273" s="354" t="s">
        <v>30</v>
      </c>
      <c r="D273" s="312">
        <v>300000</v>
      </c>
      <c r="E273" s="312">
        <f>E274</f>
        <v>215475.81</v>
      </c>
      <c r="F273" s="702">
        <f>E273/D273</f>
        <v>0.71825269999999997</v>
      </c>
    </row>
    <row r="274" spans="1:6" ht="14.25" customHeight="1">
      <c r="A274" s="527">
        <v>162</v>
      </c>
      <c r="B274" s="285">
        <v>323</v>
      </c>
      <c r="C274" s="358" t="s">
        <v>347</v>
      </c>
      <c r="D274" s="359">
        <v>300000</v>
      </c>
      <c r="E274" s="359">
        <f>E275</f>
        <v>215475.81</v>
      </c>
      <c r="F274" s="703">
        <f>E274/D274</f>
        <v>0.71825269999999997</v>
      </c>
    </row>
    <row r="275" spans="1:6" ht="14.25" customHeight="1">
      <c r="A275" s="527"/>
      <c r="B275" s="285">
        <v>3232</v>
      </c>
      <c r="C275" s="358" t="s">
        <v>733</v>
      </c>
      <c r="D275" s="359"/>
      <c r="E275" s="359">
        <v>215475.81</v>
      </c>
      <c r="F275" s="703"/>
    </row>
    <row r="276" spans="1:6" ht="14.25" customHeight="1">
      <c r="A276" s="527"/>
      <c r="B276" s="285"/>
      <c r="C276" s="387"/>
      <c r="D276" s="359"/>
      <c r="E276" s="360"/>
      <c r="F276" s="703"/>
    </row>
    <row r="277" spans="1:6" ht="28.9" customHeight="1">
      <c r="A277" s="264" t="s">
        <v>43</v>
      </c>
      <c r="B277" s="234" t="s">
        <v>495</v>
      </c>
      <c r="C277" s="231" t="s">
        <v>321</v>
      </c>
      <c r="D277" s="232">
        <v>440000</v>
      </c>
      <c r="E277" s="265">
        <v>0</v>
      </c>
      <c r="F277" s="666">
        <v>0</v>
      </c>
    </row>
    <row r="278" spans="1:6" ht="31.5" customHeight="1">
      <c r="A278" s="587" t="s">
        <v>569</v>
      </c>
      <c r="B278" s="591" t="s">
        <v>590</v>
      </c>
      <c r="C278" s="566" t="s">
        <v>560</v>
      </c>
      <c r="D278" s="560"/>
      <c r="E278" s="588"/>
      <c r="F278" s="727"/>
    </row>
    <row r="279" spans="1:6">
      <c r="A279" s="242"/>
      <c r="B279" s="125"/>
      <c r="C279" s="11"/>
      <c r="D279" s="61"/>
      <c r="E279" s="199"/>
      <c r="F279" s="664"/>
    </row>
    <row r="280" spans="1:6">
      <c r="A280" s="521"/>
      <c r="B280" s="123">
        <v>32</v>
      </c>
      <c r="C280" s="111" t="s">
        <v>322</v>
      </c>
      <c r="D280" s="64">
        <v>440000</v>
      </c>
      <c r="E280" s="243">
        <v>0</v>
      </c>
      <c r="F280" s="665">
        <v>0</v>
      </c>
    </row>
    <row r="281" spans="1:6">
      <c r="A281" s="520">
        <v>163</v>
      </c>
      <c r="B281" s="125">
        <v>323</v>
      </c>
      <c r="C281" s="11" t="s">
        <v>33</v>
      </c>
      <c r="D281" s="61">
        <v>440000</v>
      </c>
      <c r="E281" s="199">
        <v>0</v>
      </c>
      <c r="F281" s="664">
        <v>0</v>
      </c>
    </row>
    <row r="282" spans="1:6">
      <c r="A282" s="520"/>
      <c r="B282" s="125"/>
      <c r="C282" s="386"/>
      <c r="D282" s="61"/>
      <c r="E282" s="199"/>
      <c r="F282" s="664"/>
    </row>
    <row r="283" spans="1:6" ht="30.6" customHeight="1">
      <c r="A283" s="264" t="s">
        <v>43</v>
      </c>
      <c r="B283" s="374" t="s">
        <v>496</v>
      </c>
      <c r="C283" s="271" t="s">
        <v>289</v>
      </c>
      <c r="D283" s="272">
        <f>D286+D289</f>
        <v>200000</v>
      </c>
      <c r="E283" s="375">
        <f>E286+E289</f>
        <v>0</v>
      </c>
      <c r="F283" s="688">
        <v>0</v>
      </c>
    </row>
    <row r="284" spans="1:6" ht="27.75" customHeight="1">
      <c r="A284" s="587" t="s">
        <v>569</v>
      </c>
      <c r="B284" s="592" t="s">
        <v>605</v>
      </c>
      <c r="C284" s="566" t="s">
        <v>578</v>
      </c>
      <c r="D284" s="560"/>
      <c r="E284" s="560"/>
      <c r="F284" s="727"/>
    </row>
    <row r="285" spans="1:6">
      <c r="A285" s="526"/>
      <c r="B285" s="353"/>
      <c r="C285" s="354"/>
      <c r="D285" s="312"/>
      <c r="E285" s="355"/>
      <c r="F285" s="702"/>
    </row>
    <row r="286" spans="1:6">
      <c r="A286" s="526"/>
      <c r="B286" s="353">
        <v>38</v>
      </c>
      <c r="C286" s="354" t="s">
        <v>40</v>
      </c>
      <c r="D286" s="312">
        <v>200000</v>
      </c>
      <c r="E286" s="355">
        <v>0</v>
      </c>
      <c r="F286" s="702">
        <v>0</v>
      </c>
    </row>
    <row r="287" spans="1:6">
      <c r="A287" s="527">
        <v>164</v>
      </c>
      <c r="B287" s="357">
        <v>386</v>
      </c>
      <c r="C287" s="358" t="s">
        <v>326</v>
      </c>
      <c r="D287" s="359">
        <v>200000</v>
      </c>
      <c r="E287" s="360">
        <v>0</v>
      </c>
      <c r="F287" s="703">
        <v>0</v>
      </c>
    </row>
    <row r="288" spans="1:6">
      <c r="A288" s="527"/>
      <c r="B288" s="357"/>
      <c r="C288" s="358"/>
      <c r="D288" s="359"/>
      <c r="E288" s="360"/>
      <c r="F288" s="703"/>
    </row>
    <row r="289" spans="1:6" s="448" customFormat="1" ht="26.25">
      <c r="A289" s="526"/>
      <c r="B289" s="162">
        <v>42</v>
      </c>
      <c r="C289" s="6" t="s">
        <v>90</v>
      </c>
      <c r="D289" s="284">
        <v>0</v>
      </c>
      <c r="E289" s="420">
        <v>0</v>
      </c>
      <c r="F289" s="675">
        <v>0</v>
      </c>
    </row>
    <row r="290" spans="1:6">
      <c r="A290" s="520"/>
      <c r="B290" s="125"/>
      <c r="C290" s="441"/>
      <c r="D290" s="436"/>
      <c r="E290" s="444"/>
      <c r="F290" s="726"/>
    </row>
    <row r="291" spans="1:6" ht="31.15" customHeight="1">
      <c r="A291" s="264" t="s">
        <v>43</v>
      </c>
      <c r="B291" s="234" t="s">
        <v>497</v>
      </c>
      <c r="C291" s="231" t="s">
        <v>422</v>
      </c>
      <c r="D291" s="232">
        <v>125000</v>
      </c>
      <c r="E291" s="265">
        <v>118525</v>
      </c>
      <c r="F291" s="666">
        <f>E291/D291</f>
        <v>0.94820000000000004</v>
      </c>
    </row>
    <row r="292" spans="1:6" ht="28.5" customHeight="1">
      <c r="A292" s="587" t="s">
        <v>569</v>
      </c>
      <c r="B292" s="591" t="s">
        <v>591</v>
      </c>
      <c r="C292" s="566" t="s">
        <v>577</v>
      </c>
      <c r="D292" s="560"/>
      <c r="E292" s="588"/>
      <c r="F292" s="727"/>
    </row>
    <row r="293" spans="1:6">
      <c r="A293" s="242"/>
      <c r="B293" s="125"/>
      <c r="C293" s="11"/>
      <c r="D293" s="61"/>
      <c r="E293" s="199"/>
      <c r="F293" s="664"/>
    </row>
    <row r="294" spans="1:6">
      <c r="A294" s="521"/>
      <c r="B294" s="123">
        <v>32</v>
      </c>
      <c r="C294" s="111" t="s">
        <v>30</v>
      </c>
      <c r="D294" s="64">
        <v>125000</v>
      </c>
      <c r="E294" s="243">
        <f>E291</f>
        <v>118525</v>
      </c>
      <c r="F294" s="665">
        <f>E294/D294</f>
        <v>0.94820000000000004</v>
      </c>
    </row>
    <row r="295" spans="1:6">
      <c r="A295" s="520">
        <v>165</v>
      </c>
      <c r="B295" s="125">
        <v>323</v>
      </c>
      <c r="C295" s="11" t="s">
        <v>33</v>
      </c>
      <c r="D295" s="61">
        <v>125000</v>
      </c>
      <c r="E295" s="199">
        <f>E294</f>
        <v>118525</v>
      </c>
      <c r="F295" s="664">
        <f>E295/D295</f>
        <v>0.94820000000000004</v>
      </c>
    </row>
    <row r="296" spans="1:6">
      <c r="A296" s="520"/>
      <c r="B296" s="125">
        <v>3232</v>
      </c>
      <c r="C296" s="11" t="s">
        <v>733</v>
      </c>
      <c r="D296" s="61"/>
      <c r="E296" s="199">
        <f>E294</f>
        <v>118525</v>
      </c>
      <c r="F296" s="664"/>
    </row>
    <row r="297" spans="1:6">
      <c r="A297" s="520"/>
      <c r="B297" s="125"/>
      <c r="C297" s="11"/>
      <c r="D297" s="61"/>
      <c r="E297" s="199"/>
      <c r="F297" s="664"/>
    </row>
    <row r="298" spans="1:6" ht="29.45" customHeight="1">
      <c r="A298" s="264" t="s">
        <v>43</v>
      </c>
      <c r="B298" s="374" t="s">
        <v>498</v>
      </c>
      <c r="C298" s="231" t="s">
        <v>457</v>
      </c>
      <c r="D298" s="232">
        <f>D301</f>
        <v>120000</v>
      </c>
      <c r="E298" s="265">
        <v>0</v>
      </c>
      <c r="F298" s="666">
        <v>0</v>
      </c>
    </row>
    <row r="299" spans="1:6" ht="28.5" customHeight="1">
      <c r="A299" s="587" t="s">
        <v>569</v>
      </c>
      <c r="B299" s="591" t="s">
        <v>591</v>
      </c>
      <c r="C299" s="566" t="s">
        <v>577</v>
      </c>
      <c r="D299" s="560"/>
      <c r="E299" s="588"/>
      <c r="F299" s="727"/>
    </row>
    <row r="300" spans="1:6">
      <c r="A300" s="526"/>
      <c r="B300" s="342"/>
      <c r="C300" s="354"/>
      <c r="D300" s="312"/>
      <c r="E300" s="355"/>
      <c r="F300" s="702"/>
    </row>
    <row r="301" spans="1:6">
      <c r="A301" s="526"/>
      <c r="B301" s="342">
        <v>32</v>
      </c>
      <c r="C301" s="354" t="s">
        <v>30</v>
      </c>
      <c r="D301" s="312">
        <v>120000</v>
      </c>
      <c r="E301" s="355">
        <v>0</v>
      </c>
      <c r="F301" s="702">
        <v>0</v>
      </c>
    </row>
    <row r="302" spans="1:6">
      <c r="A302" s="527">
        <v>166</v>
      </c>
      <c r="B302" s="285">
        <v>323</v>
      </c>
      <c r="C302" s="358" t="s">
        <v>88</v>
      </c>
      <c r="D302" s="359">
        <v>120000</v>
      </c>
      <c r="E302" s="360">
        <v>0</v>
      </c>
      <c r="F302" s="703">
        <v>0</v>
      </c>
    </row>
    <row r="303" spans="1:6">
      <c r="A303" s="520"/>
      <c r="B303" s="88"/>
      <c r="C303" s="11"/>
      <c r="D303" s="61"/>
      <c r="E303" s="199"/>
      <c r="F303" s="664"/>
    </row>
    <row r="304" spans="1:6" ht="31.15" customHeight="1">
      <c r="A304" s="264" t="s">
        <v>43</v>
      </c>
      <c r="B304" s="374" t="s">
        <v>499</v>
      </c>
      <c r="C304" s="231" t="s">
        <v>353</v>
      </c>
      <c r="D304" s="232">
        <v>100000</v>
      </c>
      <c r="E304" s="265">
        <v>7875</v>
      </c>
      <c r="F304" s="666">
        <f>E304/D304</f>
        <v>7.8750000000000001E-2</v>
      </c>
    </row>
    <row r="305" spans="1:6" ht="28.5" customHeight="1">
      <c r="A305" s="587" t="s">
        <v>569</v>
      </c>
      <c r="B305" s="591" t="s">
        <v>591</v>
      </c>
      <c r="C305" s="566" t="s">
        <v>577</v>
      </c>
      <c r="D305" s="560"/>
      <c r="E305" s="588"/>
      <c r="F305" s="727"/>
    </row>
    <row r="306" spans="1:6">
      <c r="A306" s="520"/>
      <c r="B306" s="88"/>
      <c r="C306" s="11"/>
      <c r="D306" s="61"/>
      <c r="E306" s="199"/>
      <c r="F306" s="664"/>
    </row>
    <row r="307" spans="1:6">
      <c r="A307" s="521"/>
      <c r="B307" s="162">
        <v>32</v>
      </c>
      <c r="C307" s="111" t="s">
        <v>30</v>
      </c>
      <c r="D307" s="64">
        <v>100000</v>
      </c>
      <c r="E307" s="243">
        <f>E304</f>
        <v>7875</v>
      </c>
      <c r="F307" s="665">
        <f>E307/D307</f>
        <v>7.8750000000000001E-2</v>
      </c>
    </row>
    <row r="308" spans="1:6">
      <c r="A308" s="520">
        <v>167</v>
      </c>
      <c r="B308" s="88">
        <v>323</v>
      </c>
      <c r="C308" s="11" t="s">
        <v>33</v>
      </c>
      <c r="D308" s="61">
        <v>100000</v>
      </c>
      <c r="E308" s="199">
        <f>E304</f>
        <v>7875</v>
      </c>
      <c r="F308" s="664">
        <f>E308/D308</f>
        <v>7.8750000000000001E-2</v>
      </c>
    </row>
    <row r="309" spans="1:6">
      <c r="A309" s="520"/>
      <c r="B309" s="88">
        <v>3232</v>
      </c>
      <c r="C309" s="11" t="s">
        <v>733</v>
      </c>
      <c r="D309" s="61"/>
      <c r="E309" s="199">
        <f>E304</f>
        <v>7875</v>
      </c>
      <c r="F309" s="664"/>
    </row>
    <row r="310" spans="1:6">
      <c r="A310" s="520"/>
      <c r="B310" s="88"/>
      <c r="C310" s="11"/>
      <c r="D310" s="61"/>
      <c r="E310" s="199"/>
      <c r="F310" s="664"/>
    </row>
    <row r="311" spans="1:6" ht="28.9" customHeight="1">
      <c r="A311" s="264" t="s">
        <v>43</v>
      </c>
      <c r="B311" s="374" t="s">
        <v>500</v>
      </c>
      <c r="C311" s="231" t="s">
        <v>587</v>
      </c>
      <c r="D311" s="232">
        <v>300000</v>
      </c>
      <c r="E311" s="265">
        <v>0</v>
      </c>
      <c r="F311" s="666">
        <v>0</v>
      </c>
    </row>
    <row r="312" spans="1:6" ht="28.5" customHeight="1">
      <c r="A312" s="587" t="s">
        <v>569</v>
      </c>
      <c r="B312" s="591" t="s">
        <v>591</v>
      </c>
      <c r="C312" s="566" t="s">
        <v>577</v>
      </c>
      <c r="D312" s="560"/>
      <c r="E312" s="588"/>
      <c r="F312" s="727"/>
    </row>
    <row r="313" spans="1:6">
      <c r="A313" s="520"/>
      <c r="B313" s="88"/>
      <c r="C313" s="11"/>
      <c r="D313" s="61"/>
      <c r="E313" s="199"/>
      <c r="F313" s="664"/>
    </row>
    <row r="314" spans="1:6">
      <c r="A314" s="520"/>
      <c r="B314" s="162">
        <v>32</v>
      </c>
      <c r="C314" s="111" t="s">
        <v>30</v>
      </c>
      <c r="D314" s="64">
        <v>300000</v>
      </c>
      <c r="E314" s="243">
        <v>0</v>
      </c>
      <c r="F314" s="665">
        <v>0</v>
      </c>
    </row>
    <row r="315" spans="1:6">
      <c r="A315" s="520">
        <v>168</v>
      </c>
      <c r="B315" s="88">
        <v>323</v>
      </c>
      <c r="C315" s="11" t="s">
        <v>33</v>
      </c>
      <c r="D315" s="61">
        <v>300000</v>
      </c>
      <c r="E315" s="199">
        <v>0</v>
      </c>
      <c r="F315" s="664">
        <v>0</v>
      </c>
    </row>
    <row r="316" spans="1:6">
      <c r="A316" s="520"/>
      <c r="B316" s="88"/>
      <c r="C316" s="11"/>
      <c r="D316" s="61"/>
      <c r="E316" s="199"/>
      <c r="F316" s="664"/>
    </row>
    <row r="317" spans="1:6" ht="53.25" customHeight="1">
      <c r="A317" s="264" t="s">
        <v>43</v>
      </c>
      <c r="B317" s="374" t="s">
        <v>501</v>
      </c>
      <c r="C317" s="271" t="s">
        <v>362</v>
      </c>
      <c r="D317" s="272">
        <f>D320</f>
        <v>0</v>
      </c>
      <c r="E317" s="272">
        <v>0</v>
      </c>
      <c r="F317" s="688">
        <v>0</v>
      </c>
    </row>
    <row r="318" spans="1:6" ht="30" customHeight="1">
      <c r="A318" s="587" t="s">
        <v>569</v>
      </c>
      <c r="B318" s="592" t="s">
        <v>602</v>
      </c>
      <c r="C318" s="558" t="s">
        <v>574</v>
      </c>
      <c r="D318" s="559"/>
      <c r="E318" s="559"/>
      <c r="F318" s="671"/>
    </row>
    <row r="319" spans="1:6">
      <c r="A319" s="520"/>
      <c r="B319" s="125"/>
      <c r="C319" s="443"/>
      <c r="D319" s="445"/>
      <c r="E319" s="199"/>
      <c r="F319" s="664"/>
    </row>
    <row r="320" spans="1:6" ht="26.25">
      <c r="A320" s="520">
        <v>169</v>
      </c>
      <c r="B320" s="162">
        <v>42</v>
      </c>
      <c r="C320" s="6" t="s">
        <v>90</v>
      </c>
      <c r="D320" s="64">
        <v>0</v>
      </c>
      <c r="E320" s="550">
        <v>0</v>
      </c>
      <c r="F320" s="665">
        <v>0</v>
      </c>
    </row>
    <row r="321" spans="1:6">
      <c r="A321" s="520"/>
      <c r="B321" s="125"/>
      <c r="C321" s="11"/>
      <c r="D321" s="61"/>
      <c r="E321" s="199"/>
      <c r="F321" s="664"/>
    </row>
    <row r="322" spans="1:6" ht="40.9" customHeight="1">
      <c r="A322" s="264" t="s">
        <v>43</v>
      </c>
      <c r="B322" s="374" t="s">
        <v>502</v>
      </c>
      <c r="C322" s="231" t="s">
        <v>363</v>
      </c>
      <c r="D322" s="232">
        <v>150000</v>
      </c>
      <c r="E322" s="265">
        <v>0</v>
      </c>
      <c r="F322" s="666">
        <v>0</v>
      </c>
    </row>
    <row r="323" spans="1:6" ht="29.25" customHeight="1">
      <c r="A323" s="564" t="s">
        <v>569</v>
      </c>
      <c r="B323" s="592" t="s">
        <v>599</v>
      </c>
      <c r="C323" s="558" t="s">
        <v>571</v>
      </c>
      <c r="D323" s="559"/>
      <c r="E323" s="559"/>
      <c r="F323" s="671"/>
    </row>
    <row r="324" spans="1:6" ht="14.25" customHeight="1">
      <c r="A324" s="527"/>
      <c r="B324" s="285"/>
      <c r="C324" s="358"/>
      <c r="D324" s="359"/>
      <c r="E324" s="360"/>
      <c r="F324" s="703"/>
    </row>
    <row r="325" spans="1:6" ht="42.75" customHeight="1">
      <c r="A325" s="526"/>
      <c r="B325" s="342">
        <v>36</v>
      </c>
      <c r="C325" s="354" t="s">
        <v>253</v>
      </c>
      <c r="D325" s="312">
        <v>150000</v>
      </c>
      <c r="E325" s="355">
        <v>0</v>
      </c>
      <c r="F325" s="702">
        <v>0</v>
      </c>
    </row>
    <row r="326" spans="1:6" ht="14.25" customHeight="1">
      <c r="A326" s="527">
        <v>170</v>
      </c>
      <c r="B326" s="285">
        <v>363</v>
      </c>
      <c r="C326" s="358" t="s">
        <v>291</v>
      </c>
      <c r="D326" s="359">
        <v>150000</v>
      </c>
      <c r="E326" s="360">
        <v>0</v>
      </c>
      <c r="F326" s="703">
        <v>0</v>
      </c>
    </row>
    <row r="327" spans="1:6" ht="14.25" customHeight="1">
      <c r="A327" s="356"/>
      <c r="B327" s="285"/>
      <c r="C327" s="358"/>
      <c r="D327" s="359"/>
      <c r="E327" s="360"/>
      <c r="F327" s="703"/>
    </row>
    <row r="328" spans="1:6" ht="55.9" customHeight="1">
      <c r="A328" s="264" t="s">
        <v>43</v>
      </c>
      <c r="B328" s="374" t="s">
        <v>503</v>
      </c>
      <c r="C328" s="231" t="s">
        <v>364</v>
      </c>
      <c r="D328" s="232">
        <v>150000</v>
      </c>
      <c r="E328" s="265">
        <v>0</v>
      </c>
      <c r="F328" s="666">
        <v>0</v>
      </c>
    </row>
    <row r="329" spans="1:6" ht="29.25" customHeight="1">
      <c r="A329" s="564" t="s">
        <v>569</v>
      </c>
      <c r="B329" s="592" t="s">
        <v>599</v>
      </c>
      <c r="C329" s="558" t="s">
        <v>571</v>
      </c>
      <c r="D329" s="559"/>
      <c r="E329" s="559"/>
      <c r="F329" s="671"/>
    </row>
    <row r="330" spans="1:6" ht="14.25" customHeight="1">
      <c r="A330" s="527"/>
      <c r="B330" s="285"/>
      <c r="C330" s="358"/>
      <c r="D330" s="359"/>
      <c r="E330" s="360"/>
      <c r="F330" s="703"/>
    </row>
    <row r="331" spans="1:6" ht="14.25" customHeight="1">
      <c r="A331" s="526"/>
      <c r="B331" s="342">
        <v>32</v>
      </c>
      <c r="C331" s="354" t="s">
        <v>30</v>
      </c>
      <c r="D331" s="312">
        <v>150000</v>
      </c>
      <c r="E331" s="355">
        <v>0</v>
      </c>
      <c r="F331" s="702">
        <v>0</v>
      </c>
    </row>
    <row r="332" spans="1:6" ht="14.25" customHeight="1">
      <c r="A332" s="527">
        <v>171</v>
      </c>
      <c r="B332" s="285">
        <v>323</v>
      </c>
      <c r="C332" s="358" t="s">
        <v>33</v>
      </c>
      <c r="D332" s="359">
        <v>150000</v>
      </c>
      <c r="E332" s="360">
        <v>0</v>
      </c>
      <c r="F332" s="703">
        <v>0</v>
      </c>
    </row>
    <row r="333" spans="1:6" ht="14.25" customHeight="1">
      <c r="A333" s="527"/>
      <c r="B333" s="285"/>
      <c r="C333" s="358"/>
      <c r="D333" s="359"/>
      <c r="E333" s="360"/>
      <c r="F333" s="703"/>
    </row>
    <row r="334" spans="1:6" ht="33.6" customHeight="1">
      <c r="A334" s="264" t="s">
        <v>43</v>
      </c>
      <c r="B334" s="374" t="s">
        <v>504</v>
      </c>
      <c r="C334" s="271" t="s">
        <v>384</v>
      </c>
      <c r="D334" s="232">
        <f>D337</f>
        <v>720000</v>
      </c>
      <c r="E334" s="265">
        <v>0</v>
      </c>
      <c r="F334" s="666">
        <v>0</v>
      </c>
    </row>
    <row r="335" spans="1:6" ht="28.5" customHeight="1">
      <c r="A335" s="587" t="s">
        <v>569</v>
      </c>
      <c r="B335" s="591" t="s">
        <v>591</v>
      </c>
      <c r="C335" s="566" t="s">
        <v>577</v>
      </c>
      <c r="D335" s="560"/>
      <c r="E335" s="588"/>
      <c r="F335" s="727"/>
    </row>
    <row r="336" spans="1:6" ht="14.25" customHeight="1">
      <c r="A336" s="356"/>
      <c r="B336" s="285"/>
      <c r="C336" s="286"/>
      <c r="D336" s="359"/>
      <c r="E336" s="360"/>
      <c r="F336" s="703"/>
    </row>
    <row r="337" spans="1:6" ht="30" customHeight="1">
      <c r="A337" s="527"/>
      <c r="B337" s="281">
        <v>42</v>
      </c>
      <c r="C337" s="282" t="s">
        <v>79</v>
      </c>
      <c r="D337" s="312">
        <f>D338</f>
        <v>720000</v>
      </c>
      <c r="E337" s="360">
        <v>0</v>
      </c>
      <c r="F337" s="703">
        <v>0</v>
      </c>
    </row>
    <row r="338" spans="1:6" ht="14.25" customHeight="1">
      <c r="A338" s="527">
        <v>172</v>
      </c>
      <c r="B338" s="285">
        <v>421</v>
      </c>
      <c r="C338" s="286" t="s">
        <v>71</v>
      </c>
      <c r="D338" s="359">
        <v>720000</v>
      </c>
      <c r="E338" s="360">
        <v>0</v>
      </c>
      <c r="F338" s="703">
        <v>0</v>
      </c>
    </row>
    <row r="339" spans="1:6" ht="14.25" customHeight="1">
      <c r="A339" s="527"/>
      <c r="B339" s="285"/>
      <c r="C339" s="286"/>
      <c r="D339" s="359"/>
      <c r="E339" s="360"/>
      <c r="F339" s="703"/>
    </row>
    <row r="340" spans="1:6" ht="42.6" customHeight="1">
      <c r="A340" s="264" t="s">
        <v>43</v>
      </c>
      <c r="B340" s="374" t="s">
        <v>505</v>
      </c>
      <c r="C340" s="271" t="s">
        <v>464</v>
      </c>
      <c r="D340" s="232">
        <v>600000</v>
      </c>
      <c r="E340" s="265">
        <v>70000</v>
      </c>
      <c r="F340" s="666">
        <f>E340/D340</f>
        <v>0.11666666666666667</v>
      </c>
    </row>
    <row r="341" spans="1:6" ht="34.5" customHeight="1">
      <c r="A341" s="587" t="s">
        <v>569</v>
      </c>
      <c r="B341" s="592" t="s">
        <v>600</v>
      </c>
      <c r="C341" s="558" t="s">
        <v>572</v>
      </c>
      <c r="D341" s="560"/>
      <c r="E341" s="588"/>
      <c r="F341" s="727"/>
    </row>
    <row r="342" spans="1:6" ht="14.25" customHeight="1">
      <c r="A342" s="527"/>
      <c r="B342" s="285"/>
      <c r="C342" s="286"/>
      <c r="D342" s="359"/>
      <c r="E342" s="360"/>
      <c r="F342" s="703"/>
    </row>
    <row r="343" spans="1:6" ht="14.25" customHeight="1">
      <c r="A343" s="526"/>
      <c r="B343" s="342">
        <v>32</v>
      </c>
      <c r="C343" s="311" t="s">
        <v>30</v>
      </c>
      <c r="D343" s="312">
        <v>600000</v>
      </c>
      <c r="E343" s="355">
        <v>70000</v>
      </c>
      <c r="F343" s="702">
        <f>E343/D343</f>
        <v>0.11666666666666667</v>
      </c>
    </row>
    <row r="344" spans="1:6" ht="14.25" customHeight="1">
      <c r="A344" s="527">
        <v>173</v>
      </c>
      <c r="B344" s="285">
        <v>323</v>
      </c>
      <c r="C344" s="286" t="s">
        <v>33</v>
      </c>
      <c r="D344" s="359">
        <v>600000</v>
      </c>
      <c r="E344" s="360">
        <v>70000</v>
      </c>
      <c r="F344" s="703">
        <f>E344/D344</f>
        <v>0.11666666666666667</v>
      </c>
    </row>
    <row r="345" spans="1:6" ht="14.25" customHeight="1">
      <c r="A345" s="527"/>
      <c r="B345" s="285">
        <v>3237</v>
      </c>
      <c r="C345" s="286" t="s">
        <v>719</v>
      </c>
      <c r="D345" s="359"/>
      <c r="E345" s="360">
        <v>70000</v>
      </c>
      <c r="F345" s="703"/>
    </row>
    <row r="346" spans="1:6" ht="14.25" customHeight="1">
      <c r="A346" s="527"/>
      <c r="B346" s="285"/>
      <c r="C346" s="446"/>
      <c r="D346" s="435"/>
      <c r="E346" s="434"/>
      <c r="F346" s="728"/>
    </row>
    <row r="347" spans="1:6" ht="43.15" customHeight="1">
      <c r="A347" s="264" t="s">
        <v>43</v>
      </c>
      <c r="B347" s="374" t="s">
        <v>506</v>
      </c>
      <c r="C347" s="271" t="s">
        <v>375</v>
      </c>
      <c r="D347" s="272">
        <f>D350</f>
        <v>100000</v>
      </c>
      <c r="E347" s="272">
        <v>0</v>
      </c>
      <c r="F347" s="666">
        <v>0</v>
      </c>
    </row>
    <row r="348" spans="1:6" ht="29.25" customHeight="1">
      <c r="A348" s="564" t="s">
        <v>569</v>
      </c>
      <c r="B348" s="592" t="s">
        <v>599</v>
      </c>
      <c r="C348" s="558" t="s">
        <v>571</v>
      </c>
      <c r="D348" s="559"/>
      <c r="E348" s="559"/>
      <c r="F348" s="671"/>
    </row>
    <row r="349" spans="1:6" ht="14.25" customHeight="1">
      <c r="A349" s="527"/>
      <c r="B349" s="285"/>
      <c r="C349" s="286"/>
      <c r="D349" s="359"/>
      <c r="E349" s="360"/>
      <c r="F349" s="703"/>
    </row>
    <row r="350" spans="1:6" ht="14.25" customHeight="1">
      <c r="A350" s="526"/>
      <c r="B350" s="342">
        <v>32</v>
      </c>
      <c r="C350" s="311" t="s">
        <v>30</v>
      </c>
      <c r="D350" s="312">
        <v>100000</v>
      </c>
      <c r="E350" s="355">
        <v>0</v>
      </c>
      <c r="F350" s="702">
        <v>0</v>
      </c>
    </row>
    <row r="351" spans="1:6" ht="14.25" customHeight="1">
      <c r="A351" s="527">
        <v>174</v>
      </c>
      <c r="B351" s="285">
        <v>323</v>
      </c>
      <c r="C351" s="286" t="s">
        <v>33</v>
      </c>
      <c r="D351" s="359">
        <v>100000</v>
      </c>
      <c r="E351" s="360">
        <v>0</v>
      </c>
      <c r="F351" s="703">
        <v>0</v>
      </c>
    </row>
    <row r="352" spans="1:6" ht="14.25" customHeight="1">
      <c r="A352" s="527"/>
      <c r="B352" s="285"/>
      <c r="C352" s="286"/>
      <c r="D352" s="359"/>
      <c r="E352" s="360"/>
      <c r="F352" s="703"/>
    </row>
    <row r="353" spans="1:6" ht="29.45" customHeight="1">
      <c r="A353" s="264" t="s">
        <v>43</v>
      </c>
      <c r="B353" s="374" t="s">
        <v>507</v>
      </c>
      <c r="C353" s="231" t="s">
        <v>411</v>
      </c>
      <c r="D353" s="272">
        <v>200000</v>
      </c>
      <c r="E353" s="375">
        <v>0</v>
      </c>
      <c r="F353" s="666">
        <v>0</v>
      </c>
    </row>
    <row r="354" spans="1:6" ht="29.25" customHeight="1">
      <c r="A354" s="564" t="s">
        <v>569</v>
      </c>
      <c r="B354" s="592" t="s">
        <v>599</v>
      </c>
      <c r="C354" s="558" t="s">
        <v>571</v>
      </c>
      <c r="D354" s="559"/>
      <c r="E354" s="559"/>
      <c r="F354" s="671"/>
    </row>
    <row r="355" spans="1:6" ht="14.25" customHeight="1">
      <c r="A355" s="527"/>
      <c r="B355" s="285"/>
      <c r="C355" s="11"/>
      <c r="D355" s="359"/>
      <c r="E355" s="360"/>
      <c r="F355" s="703"/>
    </row>
    <row r="356" spans="1:6" ht="14.25" customHeight="1">
      <c r="A356" s="526"/>
      <c r="B356" s="342">
        <v>32</v>
      </c>
      <c r="C356" s="311" t="s">
        <v>30</v>
      </c>
      <c r="D356" s="312">
        <v>200000</v>
      </c>
      <c r="E356" s="355">
        <v>0</v>
      </c>
      <c r="F356" s="702">
        <v>0</v>
      </c>
    </row>
    <row r="357" spans="1:6" ht="14.25" customHeight="1">
      <c r="A357" s="527">
        <v>175</v>
      </c>
      <c r="B357" s="285">
        <v>323</v>
      </c>
      <c r="C357" s="286" t="s">
        <v>33</v>
      </c>
      <c r="D357" s="359">
        <v>200000</v>
      </c>
      <c r="E357" s="360">
        <v>0</v>
      </c>
      <c r="F357" s="703">
        <v>0</v>
      </c>
    </row>
    <row r="358" spans="1:6" ht="14.25" customHeight="1">
      <c r="A358" s="527"/>
      <c r="B358" s="285"/>
      <c r="C358" s="446"/>
      <c r="D358" s="435"/>
      <c r="E358" s="434"/>
      <c r="F358" s="728"/>
    </row>
    <row r="359" spans="1:6" ht="57" customHeight="1">
      <c r="A359" s="264" t="s">
        <v>43</v>
      </c>
      <c r="B359" s="374" t="s">
        <v>508</v>
      </c>
      <c r="C359" s="271" t="s">
        <v>454</v>
      </c>
      <c r="D359" s="232">
        <f>D362</f>
        <v>200000</v>
      </c>
      <c r="E359" s="265">
        <v>0</v>
      </c>
      <c r="F359" s="729">
        <v>0</v>
      </c>
    </row>
    <row r="360" spans="1:6" ht="28.5" customHeight="1">
      <c r="A360" s="587" t="s">
        <v>569</v>
      </c>
      <c r="B360" s="591" t="s">
        <v>591</v>
      </c>
      <c r="C360" s="566" t="s">
        <v>577</v>
      </c>
      <c r="D360" s="560"/>
      <c r="E360" s="588"/>
      <c r="F360" s="727"/>
    </row>
    <row r="361" spans="1:6" ht="14.25" customHeight="1">
      <c r="A361" s="527"/>
      <c r="B361" s="285"/>
      <c r="C361" s="286"/>
      <c r="D361" s="359"/>
      <c r="E361" s="360"/>
      <c r="F361" s="703"/>
    </row>
    <row r="362" spans="1:6" ht="14.25" customHeight="1">
      <c r="A362" s="526"/>
      <c r="B362" s="342">
        <v>32</v>
      </c>
      <c r="C362" s="311" t="s">
        <v>30</v>
      </c>
      <c r="D362" s="312">
        <v>200000</v>
      </c>
      <c r="E362" s="355">
        <v>0</v>
      </c>
      <c r="F362" s="702">
        <v>0</v>
      </c>
    </row>
    <row r="363" spans="1:6" ht="14.25" customHeight="1">
      <c r="A363" s="527">
        <v>176</v>
      </c>
      <c r="B363" s="285">
        <v>323</v>
      </c>
      <c r="C363" s="286" t="s">
        <v>33</v>
      </c>
      <c r="D363" s="359">
        <v>200000</v>
      </c>
      <c r="E363" s="360">
        <v>0</v>
      </c>
      <c r="F363" s="703">
        <v>0</v>
      </c>
    </row>
    <row r="364" spans="1:6" ht="14.25" customHeight="1">
      <c r="A364" s="527"/>
      <c r="B364" s="285"/>
      <c r="C364" s="446"/>
      <c r="D364" s="435"/>
      <c r="E364" s="434"/>
      <c r="F364" s="728"/>
    </row>
    <row r="365" spans="1:6" ht="59.25" customHeight="1">
      <c r="A365" s="264" t="s">
        <v>43</v>
      </c>
      <c r="B365" s="374" t="s">
        <v>509</v>
      </c>
      <c r="C365" s="271" t="s">
        <v>412</v>
      </c>
      <c r="D365" s="232">
        <f>D368</f>
        <v>250000</v>
      </c>
      <c r="E365" s="265">
        <v>0</v>
      </c>
      <c r="F365" s="729">
        <v>0</v>
      </c>
    </row>
    <row r="366" spans="1:6" ht="28.5" customHeight="1">
      <c r="A366" s="587" t="s">
        <v>569</v>
      </c>
      <c r="B366" s="591" t="s">
        <v>591</v>
      </c>
      <c r="C366" s="566" t="s">
        <v>577</v>
      </c>
      <c r="D366" s="560"/>
      <c r="E366" s="588"/>
      <c r="F366" s="727"/>
    </row>
    <row r="367" spans="1:6" ht="14.25" customHeight="1">
      <c r="A367" s="527"/>
      <c r="B367" s="285"/>
      <c r="C367" s="286"/>
      <c r="D367" s="359"/>
      <c r="E367" s="360"/>
      <c r="F367" s="703"/>
    </row>
    <row r="368" spans="1:6" ht="14.25" customHeight="1">
      <c r="A368" s="526"/>
      <c r="B368" s="342">
        <v>32</v>
      </c>
      <c r="C368" s="311" t="s">
        <v>323</v>
      </c>
      <c r="D368" s="312">
        <v>250000</v>
      </c>
      <c r="E368" s="355">
        <v>0</v>
      </c>
      <c r="F368" s="702">
        <v>0</v>
      </c>
    </row>
    <row r="369" spans="1:6" ht="14.25" customHeight="1">
      <c r="A369" s="527">
        <v>177</v>
      </c>
      <c r="B369" s="285">
        <v>323</v>
      </c>
      <c r="C369" s="286" t="s">
        <v>33</v>
      </c>
      <c r="D369" s="359">
        <v>250000</v>
      </c>
      <c r="E369" s="360">
        <v>0</v>
      </c>
      <c r="F369" s="703">
        <v>0</v>
      </c>
    </row>
    <row r="370" spans="1:6" ht="15" customHeight="1">
      <c r="A370" s="527"/>
      <c r="B370" s="342"/>
      <c r="C370" s="451"/>
      <c r="D370" s="449"/>
      <c r="E370" s="450"/>
      <c r="F370" s="730"/>
    </row>
    <row r="371" spans="1:6" ht="30.6" customHeight="1">
      <c r="A371" s="549" t="s">
        <v>43</v>
      </c>
      <c r="B371" s="374" t="s">
        <v>510</v>
      </c>
      <c r="C371" s="248" t="s">
        <v>462</v>
      </c>
      <c r="D371" s="272">
        <v>300000</v>
      </c>
      <c r="E371" s="375">
        <v>16000</v>
      </c>
      <c r="F371" s="688">
        <f>E371/D371</f>
        <v>5.3333333333333337E-2</v>
      </c>
    </row>
    <row r="372" spans="1:6" ht="28.5" customHeight="1">
      <c r="A372" s="587" t="s">
        <v>569</v>
      </c>
      <c r="B372" s="591" t="s">
        <v>591</v>
      </c>
      <c r="C372" s="566" t="s">
        <v>577</v>
      </c>
      <c r="D372" s="560"/>
      <c r="E372" s="588"/>
      <c r="F372" s="727"/>
    </row>
    <row r="373" spans="1:6" ht="16.5" customHeight="1">
      <c r="A373" s="527"/>
      <c r="B373" s="342"/>
      <c r="C373" s="451"/>
      <c r="D373" s="449"/>
      <c r="E373" s="450"/>
      <c r="F373" s="730"/>
    </row>
    <row r="374" spans="1:6" ht="16.5" customHeight="1">
      <c r="A374" s="527"/>
      <c r="B374" s="342">
        <v>32</v>
      </c>
      <c r="C374" s="70" t="s">
        <v>30</v>
      </c>
      <c r="D374" s="284">
        <v>300000</v>
      </c>
      <c r="E374" s="420">
        <v>16000</v>
      </c>
      <c r="F374" s="675">
        <f>E374/D374</f>
        <v>5.3333333333333337E-2</v>
      </c>
    </row>
    <row r="375" spans="1:6" ht="17.25" customHeight="1">
      <c r="A375" s="527">
        <v>178</v>
      </c>
      <c r="B375" s="285">
        <v>323</v>
      </c>
      <c r="C375" s="43" t="s">
        <v>33</v>
      </c>
      <c r="D375" s="287">
        <v>300000</v>
      </c>
      <c r="E375" s="421">
        <v>16000</v>
      </c>
      <c r="F375" s="676">
        <f>E375/D375</f>
        <v>5.3333333333333337E-2</v>
      </c>
    </row>
    <row r="376" spans="1:6" ht="17.25" customHeight="1">
      <c r="A376" s="527"/>
      <c r="B376" s="285">
        <v>3237</v>
      </c>
      <c r="C376" s="43" t="s">
        <v>719</v>
      </c>
      <c r="D376" s="287"/>
      <c r="E376" s="421">
        <v>16000</v>
      </c>
      <c r="F376" s="676"/>
    </row>
    <row r="377" spans="1:6" ht="14.25" customHeight="1">
      <c r="A377" s="356"/>
      <c r="B377" s="285"/>
      <c r="C377" s="446"/>
      <c r="D377" s="435"/>
      <c r="E377" s="434"/>
      <c r="F377" s="728"/>
    </row>
    <row r="378" spans="1:6" ht="29.45" customHeight="1">
      <c r="A378" s="264" t="s">
        <v>43</v>
      </c>
      <c r="B378" s="374" t="s">
        <v>511</v>
      </c>
      <c r="C378" s="271" t="s">
        <v>376</v>
      </c>
      <c r="D378" s="232">
        <v>300000</v>
      </c>
      <c r="E378" s="265">
        <v>0</v>
      </c>
      <c r="F378" s="666">
        <v>0</v>
      </c>
    </row>
    <row r="379" spans="1:6" ht="28.5" customHeight="1">
      <c r="A379" s="587" t="s">
        <v>569</v>
      </c>
      <c r="B379" s="591" t="s">
        <v>591</v>
      </c>
      <c r="C379" s="566" t="s">
        <v>577</v>
      </c>
      <c r="D379" s="560"/>
      <c r="E379" s="588"/>
      <c r="F379" s="727"/>
    </row>
    <row r="380" spans="1:6" ht="14.25" customHeight="1">
      <c r="A380" s="527"/>
      <c r="B380" s="285"/>
      <c r="C380" s="286"/>
      <c r="D380" s="359"/>
      <c r="E380" s="360"/>
      <c r="F380" s="703"/>
    </row>
    <row r="381" spans="1:6" ht="14.25" customHeight="1">
      <c r="A381" s="526"/>
      <c r="B381" s="342">
        <v>32</v>
      </c>
      <c r="C381" s="311" t="s">
        <v>30</v>
      </c>
      <c r="D381" s="312">
        <v>300000</v>
      </c>
      <c r="E381" s="355">
        <v>0</v>
      </c>
      <c r="F381" s="702">
        <v>0</v>
      </c>
    </row>
    <row r="382" spans="1:6" ht="14.25" customHeight="1">
      <c r="A382" s="527">
        <v>179</v>
      </c>
      <c r="B382" s="285">
        <v>323</v>
      </c>
      <c r="C382" s="286" t="s">
        <v>33</v>
      </c>
      <c r="D382" s="359">
        <v>300000</v>
      </c>
      <c r="E382" s="360">
        <v>0</v>
      </c>
      <c r="F382" s="703">
        <v>0</v>
      </c>
    </row>
    <row r="383" spans="1:6" ht="14.25" customHeight="1">
      <c r="A383" s="527"/>
      <c r="B383" s="285"/>
      <c r="C383" s="286"/>
      <c r="D383" s="359"/>
      <c r="E383" s="360"/>
      <c r="F383" s="703"/>
    </row>
    <row r="384" spans="1:6" ht="27.6" customHeight="1">
      <c r="A384" s="264" t="s">
        <v>43</v>
      </c>
      <c r="B384" s="374" t="s">
        <v>512</v>
      </c>
      <c r="C384" s="271" t="s">
        <v>385</v>
      </c>
      <c r="D384" s="272">
        <v>100000</v>
      </c>
      <c r="E384" s="265">
        <v>24750</v>
      </c>
      <c r="F384" s="666">
        <f>E384/D384</f>
        <v>0.2475</v>
      </c>
    </row>
    <row r="385" spans="1:7" ht="28.5" customHeight="1">
      <c r="A385" s="587" t="s">
        <v>569</v>
      </c>
      <c r="B385" s="591" t="s">
        <v>591</v>
      </c>
      <c r="C385" s="566" t="s">
        <v>577</v>
      </c>
      <c r="D385" s="560"/>
      <c r="E385" s="588"/>
      <c r="F385" s="727"/>
    </row>
    <row r="386" spans="1:7" ht="14.25" customHeight="1">
      <c r="A386" s="527"/>
      <c r="B386" s="285"/>
      <c r="C386" s="286"/>
      <c r="D386" s="287"/>
      <c r="E386" s="360"/>
      <c r="F386" s="703"/>
    </row>
    <row r="387" spans="1:7" ht="30.75" customHeight="1">
      <c r="A387" s="527"/>
      <c r="B387" s="342">
        <v>42</v>
      </c>
      <c r="C387" s="282" t="s">
        <v>79</v>
      </c>
      <c r="D387" s="284">
        <v>100000</v>
      </c>
      <c r="E387" s="355">
        <f>E384</f>
        <v>24750</v>
      </c>
      <c r="F387" s="702">
        <f>E387/D387</f>
        <v>0.2475</v>
      </c>
      <c r="G387" s="128"/>
    </row>
    <row r="388" spans="1:7" ht="14.25" customHeight="1">
      <c r="A388" s="527">
        <v>180</v>
      </c>
      <c r="B388" s="285">
        <v>421</v>
      </c>
      <c r="C388" s="286" t="s">
        <v>71</v>
      </c>
      <c r="D388" s="287">
        <v>100000</v>
      </c>
      <c r="E388" s="360">
        <f>E384</f>
        <v>24750</v>
      </c>
      <c r="F388" s="703">
        <f>E388/D388</f>
        <v>0.2475</v>
      </c>
    </row>
    <row r="389" spans="1:7" ht="14.25" customHeight="1">
      <c r="A389" s="527"/>
      <c r="B389" s="285">
        <v>4214</v>
      </c>
      <c r="C389" s="286" t="s">
        <v>769</v>
      </c>
      <c r="D389" s="287"/>
      <c r="E389" s="360">
        <f>E384</f>
        <v>24750</v>
      </c>
      <c r="F389" s="703"/>
    </row>
    <row r="390" spans="1:7" ht="14.25" customHeight="1">
      <c r="A390" s="356"/>
      <c r="B390" s="285"/>
      <c r="C390" s="286"/>
      <c r="D390" s="359"/>
      <c r="E390" s="360"/>
      <c r="F390" s="703"/>
    </row>
    <row r="391" spans="1:7" ht="57.6" customHeight="1">
      <c r="A391" s="264" t="s">
        <v>43</v>
      </c>
      <c r="B391" s="374" t="s">
        <v>513</v>
      </c>
      <c r="C391" s="271" t="s">
        <v>391</v>
      </c>
      <c r="D391" s="272">
        <v>0</v>
      </c>
      <c r="E391" s="375">
        <v>0</v>
      </c>
      <c r="F391" s="688">
        <v>0</v>
      </c>
    </row>
    <row r="392" spans="1:7" ht="29.25" customHeight="1">
      <c r="A392" s="564" t="s">
        <v>569</v>
      </c>
      <c r="B392" s="592" t="s">
        <v>599</v>
      </c>
      <c r="C392" s="558" t="s">
        <v>571</v>
      </c>
      <c r="D392" s="559"/>
      <c r="E392" s="559"/>
      <c r="F392" s="671"/>
    </row>
    <row r="393" spans="1:7" ht="14.25" customHeight="1">
      <c r="A393" s="527"/>
      <c r="B393" s="285"/>
      <c r="C393" s="286"/>
      <c r="D393" s="287"/>
      <c r="E393" s="421"/>
      <c r="F393" s="676"/>
    </row>
    <row r="394" spans="1:7" ht="14.25" customHeight="1">
      <c r="A394" s="527"/>
      <c r="B394" s="342">
        <v>32</v>
      </c>
      <c r="C394" s="311" t="s">
        <v>30</v>
      </c>
      <c r="D394" s="284">
        <v>0</v>
      </c>
      <c r="E394" s="420">
        <v>0</v>
      </c>
      <c r="F394" s="675">
        <v>0</v>
      </c>
    </row>
    <row r="395" spans="1:7" ht="14.25" customHeight="1">
      <c r="A395" s="527">
        <v>181</v>
      </c>
      <c r="B395" s="285">
        <v>323</v>
      </c>
      <c r="C395" s="286" t="s">
        <v>33</v>
      </c>
      <c r="D395" s="287">
        <v>0</v>
      </c>
      <c r="E395" s="421">
        <v>0</v>
      </c>
      <c r="F395" s="676">
        <v>0</v>
      </c>
    </row>
    <row r="396" spans="1:7" ht="14.25" customHeight="1">
      <c r="A396" s="527"/>
      <c r="B396" s="285"/>
      <c r="C396" s="286"/>
      <c r="D396" s="287"/>
      <c r="E396" s="421"/>
      <c r="F396" s="676"/>
    </row>
    <row r="397" spans="1:7" ht="29.45" customHeight="1">
      <c r="A397" s="264" t="s">
        <v>43</v>
      </c>
      <c r="B397" s="374" t="s">
        <v>514</v>
      </c>
      <c r="C397" s="271" t="s">
        <v>392</v>
      </c>
      <c r="D397" s="272">
        <v>100000</v>
      </c>
      <c r="E397" s="375">
        <v>0</v>
      </c>
      <c r="F397" s="688">
        <v>0</v>
      </c>
    </row>
    <row r="398" spans="1:7" ht="29.25" customHeight="1">
      <c r="A398" s="564" t="s">
        <v>569</v>
      </c>
      <c r="B398" s="592" t="s">
        <v>599</v>
      </c>
      <c r="C398" s="558" t="s">
        <v>571</v>
      </c>
      <c r="D398" s="559"/>
      <c r="E398" s="559"/>
      <c r="F398" s="671"/>
    </row>
    <row r="399" spans="1:7" ht="14.25" customHeight="1">
      <c r="A399" s="527"/>
      <c r="B399" s="285"/>
      <c r="C399" s="286"/>
      <c r="D399" s="287"/>
      <c r="E399" s="421"/>
      <c r="F399" s="676"/>
    </row>
    <row r="400" spans="1:7" ht="30" customHeight="1">
      <c r="A400" s="527"/>
      <c r="B400" s="342">
        <v>32</v>
      </c>
      <c r="C400" s="311" t="s">
        <v>30</v>
      </c>
      <c r="D400" s="284">
        <v>100000</v>
      </c>
      <c r="E400" s="420">
        <v>0</v>
      </c>
      <c r="F400" s="675">
        <v>0</v>
      </c>
    </row>
    <row r="401" spans="1:6" ht="14.25" customHeight="1">
      <c r="A401" s="527">
        <v>182</v>
      </c>
      <c r="B401" s="285">
        <v>323</v>
      </c>
      <c r="C401" s="286" t="s">
        <v>33</v>
      </c>
      <c r="D401" s="287">
        <v>100000</v>
      </c>
      <c r="E401" s="421">
        <v>0</v>
      </c>
      <c r="F401" s="676">
        <v>0</v>
      </c>
    </row>
    <row r="402" spans="1:6" ht="14.25" customHeight="1">
      <c r="A402" s="527"/>
      <c r="B402" s="285"/>
      <c r="C402" s="286"/>
      <c r="D402" s="287"/>
      <c r="E402" s="421"/>
      <c r="F402" s="676"/>
    </row>
    <row r="403" spans="1:6" ht="55.9" customHeight="1">
      <c r="A403" s="264" t="s">
        <v>43</v>
      </c>
      <c r="B403" s="374" t="s">
        <v>515</v>
      </c>
      <c r="C403" s="271" t="s">
        <v>395</v>
      </c>
      <c r="D403" s="272">
        <v>100000</v>
      </c>
      <c r="E403" s="375">
        <v>0</v>
      </c>
      <c r="F403" s="688">
        <v>0</v>
      </c>
    </row>
    <row r="404" spans="1:6" ht="29.25" customHeight="1">
      <c r="A404" s="564" t="s">
        <v>569</v>
      </c>
      <c r="B404" s="592" t="s">
        <v>599</v>
      </c>
      <c r="C404" s="558" t="s">
        <v>571</v>
      </c>
      <c r="D404" s="559"/>
      <c r="E404" s="559"/>
      <c r="F404" s="671"/>
    </row>
    <row r="405" spans="1:6" ht="14.25" customHeight="1">
      <c r="A405" s="527"/>
      <c r="B405" s="285"/>
      <c r="C405" s="286"/>
      <c r="D405" s="287"/>
      <c r="E405" s="421"/>
      <c r="F405" s="676"/>
    </row>
    <row r="406" spans="1:6" ht="25.5" customHeight="1">
      <c r="A406" s="527"/>
      <c r="B406" s="342">
        <v>32</v>
      </c>
      <c r="C406" s="311" t="s">
        <v>30</v>
      </c>
      <c r="D406" s="284">
        <v>100000</v>
      </c>
      <c r="E406" s="420">
        <v>0</v>
      </c>
      <c r="F406" s="675">
        <v>0</v>
      </c>
    </row>
    <row r="407" spans="1:6" ht="14.25" customHeight="1">
      <c r="A407" s="527">
        <v>183</v>
      </c>
      <c r="B407" s="285">
        <v>323</v>
      </c>
      <c r="C407" s="286" t="s">
        <v>33</v>
      </c>
      <c r="D407" s="287">
        <v>100000</v>
      </c>
      <c r="E407" s="421">
        <v>0</v>
      </c>
      <c r="F407" s="676">
        <v>0</v>
      </c>
    </row>
    <row r="408" spans="1:6" ht="14.25" customHeight="1">
      <c r="A408" s="538"/>
      <c r="B408" s="401"/>
      <c r="C408" s="402"/>
      <c r="D408" s="399"/>
      <c r="E408" s="400"/>
      <c r="F408" s="731"/>
    </row>
    <row r="409" spans="1:6" ht="42.6" customHeight="1">
      <c r="A409" s="264" t="s">
        <v>43</v>
      </c>
      <c r="B409" s="313" t="s">
        <v>516</v>
      </c>
      <c r="C409" s="271" t="s">
        <v>393</v>
      </c>
      <c r="D409" s="232">
        <v>0</v>
      </c>
      <c r="E409" s="265">
        <v>0</v>
      </c>
      <c r="F409" s="666">
        <v>0</v>
      </c>
    </row>
    <row r="410" spans="1:6" ht="29.25" customHeight="1">
      <c r="A410" s="564" t="s">
        <v>569</v>
      </c>
      <c r="B410" s="592" t="s">
        <v>599</v>
      </c>
      <c r="C410" s="558" t="s">
        <v>571</v>
      </c>
      <c r="D410" s="559"/>
      <c r="E410" s="559"/>
      <c r="F410" s="671"/>
    </row>
    <row r="411" spans="1:6" ht="14.25" customHeight="1">
      <c r="A411" s="527"/>
      <c r="B411" s="48"/>
      <c r="C411" s="12"/>
      <c r="D411" s="359"/>
      <c r="E411" s="360"/>
      <c r="F411" s="703"/>
    </row>
    <row r="412" spans="1:6" ht="17.25" customHeight="1">
      <c r="A412" s="527"/>
      <c r="B412" s="342">
        <v>32</v>
      </c>
      <c r="C412" s="311" t="s">
        <v>30</v>
      </c>
      <c r="D412" s="312">
        <v>0</v>
      </c>
      <c r="E412" s="355">
        <v>0</v>
      </c>
      <c r="F412" s="702">
        <v>0</v>
      </c>
    </row>
    <row r="413" spans="1:6" ht="14.25" customHeight="1">
      <c r="A413" s="527">
        <v>184</v>
      </c>
      <c r="B413" s="285">
        <v>323</v>
      </c>
      <c r="C413" s="286" t="s">
        <v>33</v>
      </c>
      <c r="D413" s="359">
        <v>0</v>
      </c>
      <c r="E413" s="360">
        <v>0</v>
      </c>
      <c r="F413" s="703">
        <v>0</v>
      </c>
    </row>
    <row r="414" spans="1:6" ht="14.25" customHeight="1">
      <c r="A414" s="527"/>
      <c r="B414" s="48"/>
      <c r="C414" s="12"/>
      <c r="D414" s="359"/>
      <c r="E414" s="360"/>
      <c r="F414" s="703"/>
    </row>
    <row r="415" spans="1:6" ht="32.450000000000003" customHeight="1">
      <c r="A415" s="264" t="s">
        <v>43</v>
      </c>
      <c r="B415" s="313" t="s">
        <v>517</v>
      </c>
      <c r="C415" s="271" t="s">
        <v>394</v>
      </c>
      <c r="D415" s="232">
        <v>500000</v>
      </c>
      <c r="E415" s="265">
        <v>0</v>
      </c>
      <c r="F415" s="666">
        <v>0</v>
      </c>
    </row>
    <row r="416" spans="1:6" ht="29.25" customHeight="1">
      <c r="A416" s="564" t="s">
        <v>569</v>
      </c>
      <c r="B416" s="592" t="s">
        <v>599</v>
      </c>
      <c r="C416" s="558" t="s">
        <v>571</v>
      </c>
      <c r="D416" s="559"/>
      <c r="E416" s="559"/>
      <c r="F416" s="671"/>
    </row>
    <row r="417" spans="1:6" ht="14.25" customHeight="1">
      <c r="A417" s="527"/>
      <c r="B417" s="48"/>
      <c r="C417" s="12"/>
      <c r="D417" s="359"/>
      <c r="E417" s="360"/>
      <c r="F417" s="703"/>
    </row>
    <row r="418" spans="1:6" ht="30.75" customHeight="1">
      <c r="A418" s="526"/>
      <c r="B418" s="7">
        <v>42</v>
      </c>
      <c r="C418" s="6" t="s">
        <v>262</v>
      </c>
      <c r="D418" s="312">
        <v>500000</v>
      </c>
      <c r="E418" s="355">
        <v>0</v>
      </c>
      <c r="F418" s="702">
        <v>0</v>
      </c>
    </row>
    <row r="419" spans="1:6" ht="15" customHeight="1">
      <c r="A419" s="527">
        <v>185</v>
      </c>
      <c r="B419" s="48">
        <v>421</v>
      </c>
      <c r="C419" s="12" t="s">
        <v>71</v>
      </c>
      <c r="D419" s="359">
        <v>500000</v>
      </c>
      <c r="E419" s="355">
        <v>0</v>
      </c>
      <c r="F419" s="702">
        <v>0</v>
      </c>
    </row>
    <row r="420" spans="1:6" ht="12.75" customHeight="1">
      <c r="A420" s="526"/>
      <c r="B420" s="7"/>
      <c r="C420" s="6"/>
      <c r="D420" s="312"/>
      <c r="E420" s="355"/>
      <c r="F420" s="702"/>
    </row>
    <row r="421" spans="1:6" ht="25.9" customHeight="1">
      <c r="A421" s="264" t="s">
        <v>43</v>
      </c>
      <c r="B421" s="313" t="s">
        <v>518</v>
      </c>
      <c r="C421" s="271" t="s">
        <v>413</v>
      </c>
      <c r="D421" s="272">
        <v>600000</v>
      </c>
      <c r="E421" s="375">
        <v>0</v>
      </c>
      <c r="F421" s="688">
        <v>0</v>
      </c>
    </row>
    <row r="422" spans="1:6" ht="29.25" customHeight="1">
      <c r="A422" s="564" t="s">
        <v>569</v>
      </c>
      <c r="B422" s="592" t="s">
        <v>599</v>
      </c>
      <c r="C422" s="558" t="s">
        <v>571</v>
      </c>
      <c r="D422" s="559"/>
      <c r="E422" s="559"/>
      <c r="F422" s="671"/>
    </row>
    <row r="423" spans="1:6" ht="14.25" customHeight="1">
      <c r="A423" s="527"/>
      <c r="B423" s="48"/>
      <c r="C423" s="12"/>
      <c r="D423" s="287"/>
      <c r="E423" s="421"/>
      <c r="F423" s="676"/>
    </row>
    <row r="424" spans="1:6" ht="27.75" customHeight="1">
      <c r="A424" s="526"/>
      <c r="B424" s="7">
        <v>42</v>
      </c>
      <c r="C424" s="6" t="s">
        <v>262</v>
      </c>
      <c r="D424" s="284">
        <v>600000</v>
      </c>
      <c r="E424" s="420">
        <v>0</v>
      </c>
      <c r="F424" s="675">
        <v>0</v>
      </c>
    </row>
    <row r="425" spans="1:6" ht="14.25" customHeight="1">
      <c r="A425" s="527">
        <v>186</v>
      </c>
      <c r="B425" s="48">
        <v>421</v>
      </c>
      <c r="C425" s="12" t="s">
        <v>71</v>
      </c>
      <c r="D425" s="287">
        <v>600000</v>
      </c>
      <c r="E425" s="421">
        <v>0</v>
      </c>
      <c r="F425" s="676">
        <v>0</v>
      </c>
    </row>
    <row r="426" spans="1:6">
      <c r="A426" s="3"/>
      <c r="B426" s="3"/>
      <c r="C426" s="3"/>
      <c r="D426" s="3"/>
      <c r="E426" s="198"/>
      <c r="F426" s="657"/>
    </row>
    <row r="427" spans="1:6" ht="26.25">
      <c r="A427" s="620" t="s">
        <v>43</v>
      </c>
      <c r="B427" s="620" t="s">
        <v>670</v>
      </c>
      <c r="C427" s="246" t="s">
        <v>671</v>
      </c>
      <c r="D427" s="621">
        <v>70000</v>
      </c>
      <c r="E427" s="621">
        <v>0</v>
      </c>
      <c r="F427" s="732">
        <v>0</v>
      </c>
    </row>
    <row r="428" spans="1:6" ht="26.25">
      <c r="A428" s="564" t="s">
        <v>569</v>
      </c>
      <c r="B428" s="592" t="s">
        <v>591</v>
      </c>
      <c r="C428" s="558" t="s">
        <v>577</v>
      </c>
      <c r="D428" s="559"/>
      <c r="E428" s="559"/>
      <c r="F428" s="671"/>
    </row>
    <row r="429" spans="1:6">
      <c r="A429" s="623"/>
      <c r="B429" s="624"/>
      <c r="C429" s="625"/>
      <c r="D429" s="626"/>
      <c r="E429" s="626"/>
      <c r="F429" s="733"/>
    </row>
    <row r="430" spans="1:6">
      <c r="A430" s="198"/>
      <c r="B430" s="342">
        <v>32</v>
      </c>
      <c r="C430" s="311" t="s">
        <v>30</v>
      </c>
      <c r="D430" s="194">
        <v>70000</v>
      </c>
      <c r="E430" s="194">
        <v>0</v>
      </c>
      <c r="F430" s="664">
        <v>0</v>
      </c>
    </row>
    <row r="431" spans="1:6">
      <c r="A431" s="125">
        <v>187</v>
      </c>
      <c r="B431" s="285">
        <v>323</v>
      </c>
      <c r="C431" s="286" t="s">
        <v>33</v>
      </c>
      <c r="D431" s="194">
        <v>70000</v>
      </c>
      <c r="E431" s="194">
        <v>0</v>
      </c>
      <c r="F431" s="664">
        <v>0</v>
      </c>
    </row>
    <row r="432" spans="1:6">
      <c r="A432" s="3"/>
      <c r="B432" s="3"/>
      <c r="C432" s="3"/>
      <c r="D432" s="3"/>
      <c r="E432" s="198"/>
      <c r="F432" s="657"/>
    </row>
    <row r="433" spans="1:6">
      <c r="A433" s="620" t="s">
        <v>43</v>
      </c>
      <c r="B433" s="620" t="s">
        <v>672</v>
      </c>
      <c r="C433" s="620" t="s">
        <v>673</v>
      </c>
      <c r="D433" s="621">
        <v>30000</v>
      </c>
      <c r="E433" s="621">
        <v>0</v>
      </c>
      <c r="F433" s="732">
        <v>0</v>
      </c>
    </row>
    <row r="434" spans="1:6" ht="26.25">
      <c r="A434" s="564" t="s">
        <v>569</v>
      </c>
      <c r="B434" s="592" t="s">
        <v>591</v>
      </c>
      <c r="C434" s="558" t="s">
        <v>577</v>
      </c>
      <c r="D434" s="559"/>
      <c r="E434" s="559"/>
      <c r="F434" s="671"/>
    </row>
    <row r="435" spans="1:6">
      <c r="A435" s="126"/>
      <c r="B435" s="126"/>
      <c r="C435" s="126"/>
      <c r="D435" s="194"/>
      <c r="E435" s="194"/>
      <c r="F435" s="664"/>
    </row>
    <row r="436" spans="1:6">
      <c r="A436" s="126"/>
      <c r="B436" s="342">
        <v>32</v>
      </c>
      <c r="C436" s="311" t="s">
        <v>30</v>
      </c>
      <c r="D436" s="194">
        <v>30000</v>
      </c>
      <c r="E436" s="194">
        <v>0</v>
      </c>
      <c r="F436" s="664">
        <v>0</v>
      </c>
    </row>
    <row r="437" spans="1:6">
      <c r="A437" s="125">
        <v>188</v>
      </c>
      <c r="B437" s="285">
        <v>323</v>
      </c>
      <c r="C437" s="286" t="s">
        <v>33</v>
      </c>
      <c r="D437" s="194">
        <v>30000</v>
      </c>
      <c r="E437" s="194">
        <v>0</v>
      </c>
      <c r="F437" s="664">
        <v>0</v>
      </c>
    </row>
  </sheetData>
  <pageMargins left="0.25" right="0.25" top="0.75" bottom="0.75" header="0.3" footer="0.3"/>
  <pageSetup paperSize="9" scale="8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167"/>
  <sheetViews>
    <sheetView topLeftCell="A178" workbookViewId="0">
      <selection activeCell="H16" sqref="H16"/>
    </sheetView>
  </sheetViews>
  <sheetFormatPr defaultRowHeight="15"/>
  <cols>
    <col min="1" max="1" width="15.28515625" customWidth="1"/>
    <col min="2" max="2" width="8.5703125" customWidth="1"/>
    <col min="3" max="3" width="40.5703125" customWidth="1"/>
    <col min="4" max="4" width="17.140625" customWidth="1"/>
    <col min="5" max="5" width="18.28515625" style="92" customWidth="1"/>
    <col min="6" max="6" width="12.42578125" customWidth="1"/>
    <col min="7" max="7" width="12.7109375" bestFit="1" customWidth="1"/>
    <col min="8" max="8" width="12" bestFit="1" customWidth="1"/>
  </cols>
  <sheetData>
    <row r="1" spans="1:6" ht="15.75" thickBot="1"/>
    <row r="2" spans="1:6" ht="44.45" customHeight="1" thickBot="1">
      <c r="A2" s="288" t="s">
        <v>19</v>
      </c>
      <c r="B2" s="305" t="s">
        <v>0</v>
      </c>
      <c r="C2" s="288" t="s">
        <v>20</v>
      </c>
      <c r="D2" s="292" t="s">
        <v>379</v>
      </c>
      <c r="E2" s="292" t="s">
        <v>760</v>
      </c>
      <c r="F2" s="292" t="s">
        <v>707</v>
      </c>
    </row>
    <row r="3" spans="1:6">
      <c r="A3" s="19"/>
      <c r="B3" s="20"/>
      <c r="C3" s="21"/>
      <c r="D3" s="22"/>
      <c r="E3" s="196"/>
      <c r="F3" s="22"/>
    </row>
    <row r="4" spans="1:6" ht="82.5" customHeight="1">
      <c r="A4" s="404"/>
      <c r="B4" s="405"/>
      <c r="C4" s="406" t="s">
        <v>704</v>
      </c>
      <c r="D4" s="407">
        <f>D5</f>
        <v>14420000</v>
      </c>
      <c r="E4" s="407">
        <f>E5</f>
        <v>1922709.3399999999</v>
      </c>
      <c r="F4" s="680">
        <f>E4/D4</f>
        <v>0.13333629264909846</v>
      </c>
    </row>
    <row r="5" spans="1:6" ht="34.9" customHeight="1">
      <c r="A5" s="129" t="s">
        <v>21</v>
      </c>
      <c r="B5" s="130" t="s">
        <v>519</v>
      </c>
      <c r="C5" s="131" t="s">
        <v>456</v>
      </c>
      <c r="D5" s="426">
        <f>D7+D68+D137</f>
        <v>14420000</v>
      </c>
      <c r="E5" s="426">
        <f>E7+E68+E137</f>
        <v>1922709.3399999999</v>
      </c>
      <c r="F5" s="681">
        <f>E5/D5</f>
        <v>0.13333629264909846</v>
      </c>
    </row>
    <row r="6" spans="1:6">
      <c r="A6" s="43"/>
      <c r="B6" s="44"/>
      <c r="C6" s="12"/>
      <c r="D6" s="35"/>
      <c r="E6" s="76"/>
      <c r="F6" s="672"/>
    </row>
    <row r="7" spans="1:6" ht="32.450000000000003" customHeight="1">
      <c r="A7" s="331" t="s">
        <v>23</v>
      </c>
      <c r="B7" s="332">
        <v>1014</v>
      </c>
      <c r="C7" s="333" t="s">
        <v>134</v>
      </c>
      <c r="D7" s="341">
        <f>D9+D19+D31+D40+D52+D59+D46</f>
        <v>4210000</v>
      </c>
      <c r="E7" s="334">
        <f>E9+E19+E31+E40+E46+E52+E59</f>
        <v>777351.91999999993</v>
      </c>
      <c r="F7" s="682">
        <f>E7/D7</f>
        <v>0.18464416152019</v>
      </c>
    </row>
    <row r="8" spans="1:6">
      <c r="A8" s="26"/>
      <c r="B8" s="27"/>
      <c r="C8" s="3"/>
      <c r="D8" s="25"/>
      <c r="E8" s="61"/>
      <c r="F8" s="683"/>
    </row>
    <row r="9" spans="1:6" ht="28.9" customHeight="1">
      <c r="A9" s="248" t="s">
        <v>25</v>
      </c>
      <c r="B9" s="270" t="s">
        <v>520</v>
      </c>
      <c r="C9" s="271" t="s">
        <v>236</v>
      </c>
      <c r="D9" s="299">
        <f>D12</f>
        <v>400000</v>
      </c>
      <c r="E9" s="299">
        <f>E12</f>
        <v>89220</v>
      </c>
      <c r="F9" s="684">
        <f>E9/D9</f>
        <v>0.22305</v>
      </c>
    </row>
    <row r="10" spans="1:6" ht="28.9" customHeight="1">
      <c r="A10" s="557" t="s">
        <v>555</v>
      </c>
      <c r="B10" s="585" t="s">
        <v>606</v>
      </c>
      <c r="C10" s="558" t="s">
        <v>584</v>
      </c>
      <c r="D10" s="575"/>
      <c r="E10" s="575"/>
      <c r="F10" s="659"/>
    </row>
    <row r="11" spans="1:6">
      <c r="A11" s="88"/>
      <c r="B11" s="125"/>
      <c r="C11" s="126"/>
      <c r="D11" s="30"/>
      <c r="E11" s="61"/>
      <c r="F11" s="663"/>
    </row>
    <row r="12" spans="1:6">
      <c r="A12" s="88"/>
      <c r="B12" s="162">
        <v>32</v>
      </c>
      <c r="C12" s="214" t="s">
        <v>30</v>
      </c>
      <c r="D12" s="30">
        <f>D13+D17</f>
        <v>400000</v>
      </c>
      <c r="E12" s="30">
        <f>E13+E17</f>
        <v>89220</v>
      </c>
      <c r="F12" s="663">
        <f>E12/D12</f>
        <v>0.22305</v>
      </c>
    </row>
    <row r="13" spans="1:6">
      <c r="A13" s="160" t="s">
        <v>624</v>
      </c>
      <c r="B13" s="125">
        <v>323</v>
      </c>
      <c r="C13" s="126" t="s">
        <v>33</v>
      </c>
      <c r="D13" s="31">
        <v>300000</v>
      </c>
      <c r="E13" s="31">
        <f>E14+E15</f>
        <v>89220</v>
      </c>
      <c r="F13" s="685">
        <f>E13/D13</f>
        <v>0.2974</v>
      </c>
    </row>
    <row r="14" spans="1:6">
      <c r="A14" s="160"/>
      <c r="B14" s="125">
        <v>3233</v>
      </c>
      <c r="C14" s="126" t="s">
        <v>715</v>
      </c>
      <c r="D14" s="31"/>
      <c r="E14" s="31">
        <v>2970</v>
      </c>
      <c r="F14" s="685"/>
    </row>
    <row r="15" spans="1:6">
      <c r="A15" s="160"/>
      <c r="B15" s="125">
        <v>3237</v>
      </c>
      <c r="C15" s="126" t="s">
        <v>719</v>
      </c>
      <c r="D15" s="31"/>
      <c r="E15" s="31">
        <v>86250</v>
      </c>
      <c r="F15" s="685"/>
    </row>
    <row r="16" spans="1:6">
      <c r="A16" s="160"/>
      <c r="B16" s="125"/>
      <c r="C16" s="126"/>
      <c r="D16" s="31"/>
      <c r="E16" s="31"/>
      <c r="F16" s="685"/>
    </row>
    <row r="17" spans="1:6">
      <c r="A17" s="160" t="s">
        <v>677</v>
      </c>
      <c r="B17" s="125">
        <v>329</v>
      </c>
      <c r="C17" s="11" t="s">
        <v>34</v>
      </c>
      <c r="D17" s="31">
        <v>100000</v>
      </c>
      <c r="E17" s="61">
        <v>0</v>
      </c>
      <c r="F17" s="664">
        <v>0</v>
      </c>
    </row>
    <row r="18" spans="1:6">
      <c r="A18" s="160"/>
      <c r="B18" s="209"/>
      <c r="C18" s="210"/>
      <c r="D18" s="31"/>
      <c r="E18" s="61"/>
      <c r="F18" s="685"/>
    </row>
    <row r="19" spans="1:6" ht="25.9" customHeight="1">
      <c r="A19" s="248" t="s">
        <v>25</v>
      </c>
      <c r="B19" s="270" t="s">
        <v>521</v>
      </c>
      <c r="C19" s="271" t="s">
        <v>135</v>
      </c>
      <c r="D19" s="299">
        <f>D22</f>
        <v>1660000</v>
      </c>
      <c r="E19" s="299">
        <f>E22</f>
        <v>85000</v>
      </c>
      <c r="F19" s="684">
        <f>E19/D19</f>
        <v>5.1204819277108432E-2</v>
      </c>
    </row>
    <row r="20" spans="1:6" ht="30" customHeight="1">
      <c r="A20" s="557" t="s">
        <v>555</v>
      </c>
      <c r="B20" s="585" t="s">
        <v>606</v>
      </c>
      <c r="C20" s="558" t="s">
        <v>584</v>
      </c>
      <c r="D20" s="575"/>
      <c r="E20" s="575"/>
      <c r="F20" s="659"/>
    </row>
    <row r="21" spans="1:6">
      <c r="A21" s="524"/>
      <c r="B21" s="27"/>
      <c r="C21" s="3"/>
      <c r="D21" s="25"/>
      <c r="E21" s="61"/>
      <c r="F21" s="683"/>
    </row>
    <row r="22" spans="1:6">
      <c r="A22" s="88"/>
      <c r="B22" s="28">
        <v>35</v>
      </c>
      <c r="C22" s="29" t="s">
        <v>39</v>
      </c>
      <c r="D22" s="30">
        <f>D23+D26+D28</f>
        <v>1660000</v>
      </c>
      <c r="E22" s="30">
        <f>E23+E26+E28</f>
        <v>85000</v>
      </c>
      <c r="F22" s="663">
        <f>E22/D22</f>
        <v>5.1204819277108432E-2</v>
      </c>
    </row>
    <row r="23" spans="1:6" ht="27" customHeight="1">
      <c r="A23" s="457" t="s">
        <v>625</v>
      </c>
      <c r="B23" s="75">
        <v>351</v>
      </c>
      <c r="C23" s="11" t="s">
        <v>136</v>
      </c>
      <c r="D23" s="15">
        <v>100000</v>
      </c>
      <c r="E23" s="15">
        <v>25000</v>
      </c>
      <c r="F23" s="686">
        <f>E23/D23</f>
        <v>0.25</v>
      </c>
    </row>
    <row r="24" spans="1:6" ht="27" customHeight="1">
      <c r="A24" s="457"/>
      <c r="B24" s="75">
        <v>3512</v>
      </c>
      <c r="C24" s="11" t="s">
        <v>761</v>
      </c>
      <c r="D24" s="15"/>
      <c r="E24" s="15">
        <v>25000</v>
      </c>
      <c r="F24" s="686"/>
    </row>
    <row r="25" spans="1:6" ht="27" customHeight="1">
      <c r="A25" s="457"/>
      <c r="B25" s="75"/>
      <c r="C25" s="11"/>
      <c r="D25" s="15"/>
      <c r="E25" s="15"/>
      <c r="F25" s="686"/>
    </row>
    <row r="26" spans="1:6">
      <c r="A26" s="160" t="s">
        <v>626</v>
      </c>
      <c r="B26" s="125">
        <v>352</v>
      </c>
      <c r="C26" s="11" t="s">
        <v>137</v>
      </c>
      <c r="D26" s="135">
        <v>1500000</v>
      </c>
      <c r="E26" s="135">
        <v>0</v>
      </c>
      <c r="F26" s="677">
        <v>0</v>
      </c>
    </row>
    <row r="27" spans="1:6">
      <c r="A27" s="160"/>
      <c r="B27" s="125"/>
      <c r="C27" s="11"/>
      <c r="D27" s="135"/>
      <c r="E27" s="135"/>
      <c r="F27" s="677"/>
    </row>
    <row r="28" spans="1:6">
      <c r="A28" s="48">
        <v>193</v>
      </c>
      <c r="B28" s="75">
        <v>352</v>
      </c>
      <c r="C28" s="12" t="s">
        <v>138</v>
      </c>
      <c r="D28" s="15">
        <v>60000</v>
      </c>
      <c r="E28" s="15">
        <v>60000</v>
      </c>
      <c r="F28" s="686">
        <f>E28/D28</f>
        <v>1</v>
      </c>
    </row>
    <row r="29" spans="1:6" ht="26.25">
      <c r="A29" s="48"/>
      <c r="B29" s="75">
        <v>3522</v>
      </c>
      <c r="C29" s="12" t="s">
        <v>762</v>
      </c>
      <c r="D29" s="15"/>
      <c r="E29" s="15">
        <v>60000</v>
      </c>
      <c r="F29" s="686"/>
    </row>
    <row r="30" spans="1:6">
      <c r="A30" s="48"/>
      <c r="B30" s="226"/>
      <c r="C30" s="12"/>
      <c r="D30" s="227"/>
      <c r="E30" s="76"/>
      <c r="F30" s="687"/>
    </row>
    <row r="31" spans="1:6" ht="24.6" customHeight="1">
      <c r="A31" s="303" t="s">
        <v>25</v>
      </c>
      <c r="B31" s="304" t="s">
        <v>522</v>
      </c>
      <c r="C31" s="297" t="s">
        <v>139</v>
      </c>
      <c r="D31" s="298">
        <f>D34</f>
        <v>250000</v>
      </c>
      <c r="E31" s="272">
        <f>E34</f>
        <v>7645.31</v>
      </c>
      <c r="F31" s="662">
        <f>E31/D31</f>
        <v>3.0581240000000003E-2</v>
      </c>
    </row>
    <row r="32" spans="1:6" ht="28.9" customHeight="1">
      <c r="A32" s="557" t="s">
        <v>555</v>
      </c>
      <c r="B32" s="585" t="s">
        <v>606</v>
      </c>
      <c r="C32" s="558" t="s">
        <v>584</v>
      </c>
      <c r="D32" s="575"/>
      <c r="E32" s="575"/>
      <c r="F32" s="659"/>
    </row>
    <row r="33" spans="1:6">
      <c r="A33" s="522"/>
      <c r="B33" s="27"/>
      <c r="C33" s="50"/>
      <c r="D33" s="24"/>
      <c r="E33" s="61"/>
      <c r="F33" s="657"/>
    </row>
    <row r="34" spans="1:6">
      <c r="A34" s="522"/>
      <c r="B34" s="28">
        <v>35</v>
      </c>
      <c r="C34" s="29" t="s">
        <v>39</v>
      </c>
      <c r="D34" s="340">
        <f>D35+D38</f>
        <v>250000</v>
      </c>
      <c r="E34" s="340">
        <f>E35+E38</f>
        <v>7645.31</v>
      </c>
      <c r="F34" s="660">
        <f>E34/D34</f>
        <v>3.0581240000000003E-2</v>
      </c>
    </row>
    <row r="35" spans="1:6" ht="42" customHeight="1">
      <c r="A35" s="523" t="s">
        <v>450</v>
      </c>
      <c r="B35" s="52">
        <v>352</v>
      </c>
      <c r="C35" s="38" t="s">
        <v>252</v>
      </c>
      <c r="D35" s="61">
        <v>200000</v>
      </c>
      <c r="E35" s="61">
        <v>7645.31</v>
      </c>
      <c r="F35" s="664">
        <f>E35/D35</f>
        <v>3.8226550000000005E-2</v>
      </c>
    </row>
    <row r="36" spans="1:6" ht="42" customHeight="1">
      <c r="A36" s="523"/>
      <c r="B36" s="52">
        <v>3523</v>
      </c>
      <c r="C36" s="38" t="s">
        <v>763</v>
      </c>
      <c r="D36" s="61"/>
      <c r="E36" s="61">
        <v>7645.31</v>
      </c>
      <c r="F36" s="664"/>
    </row>
    <row r="37" spans="1:6" ht="18" customHeight="1">
      <c r="A37" s="523"/>
      <c r="B37" s="52"/>
      <c r="C37" s="38"/>
      <c r="D37" s="61"/>
      <c r="E37" s="61"/>
      <c r="F37" s="664"/>
    </row>
    <row r="38" spans="1:6">
      <c r="A38" s="523" t="s">
        <v>678</v>
      </c>
      <c r="B38" s="52">
        <v>352</v>
      </c>
      <c r="C38" s="38" t="s">
        <v>140</v>
      </c>
      <c r="D38" s="61">
        <v>50000</v>
      </c>
      <c r="E38" s="61">
        <v>0</v>
      </c>
      <c r="F38" s="664">
        <v>0</v>
      </c>
    </row>
    <row r="39" spans="1:6">
      <c r="A39" s="523"/>
      <c r="B39" s="52"/>
      <c r="C39" s="38"/>
      <c r="D39" s="61"/>
      <c r="E39" s="61"/>
      <c r="F39" s="664"/>
    </row>
    <row r="40" spans="1:6" ht="27" customHeight="1">
      <c r="A40" s="249" t="s">
        <v>25</v>
      </c>
      <c r="B40" s="374" t="s">
        <v>523</v>
      </c>
      <c r="C40" s="248" t="s">
        <v>330</v>
      </c>
      <c r="D40" s="272">
        <v>200000</v>
      </c>
      <c r="E40" s="272">
        <v>0</v>
      </c>
      <c r="F40" s="688">
        <v>0</v>
      </c>
    </row>
    <row r="41" spans="1:6" ht="28.15" customHeight="1">
      <c r="A41" s="557" t="s">
        <v>555</v>
      </c>
      <c r="B41" s="585" t="s">
        <v>602</v>
      </c>
      <c r="C41" s="558" t="s">
        <v>574</v>
      </c>
      <c r="D41" s="575"/>
      <c r="E41" s="575"/>
      <c r="F41" s="659"/>
    </row>
    <row r="42" spans="1:6">
      <c r="A42" s="160"/>
      <c r="B42" s="125"/>
      <c r="C42" s="43"/>
      <c r="D42" s="61"/>
      <c r="E42" s="61"/>
      <c r="F42" s="664"/>
    </row>
    <row r="43" spans="1:6">
      <c r="A43" s="161"/>
      <c r="B43" s="123">
        <v>32</v>
      </c>
      <c r="C43" s="70" t="s">
        <v>30</v>
      </c>
      <c r="D43" s="64">
        <v>200000</v>
      </c>
      <c r="E43" s="64">
        <v>0</v>
      </c>
      <c r="F43" s="665">
        <v>0</v>
      </c>
    </row>
    <row r="44" spans="1:6">
      <c r="A44" s="160" t="s">
        <v>679</v>
      </c>
      <c r="B44" s="125">
        <v>323</v>
      </c>
      <c r="C44" s="43" t="s">
        <v>33</v>
      </c>
      <c r="D44" s="61">
        <v>200000</v>
      </c>
      <c r="E44" s="61">
        <v>0</v>
      </c>
      <c r="F44" s="664">
        <v>0</v>
      </c>
    </row>
    <row r="45" spans="1:6">
      <c r="A45" s="160"/>
      <c r="B45" s="125"/>
      <c r="C45" s="43"/>
      <c r="D45" s="61"/>
      <c r="E45" s="61"/>
      <c r="F45" s="664"/>
    </row>
    <row r="46" spans="1:6">
      <c r="A46" s="622" t="s">
        <v>25</v>
      </c>
      <c r="B46" s="234" t="s">
        <v>674</v>
      </c>
      <c r="C46" s="248" t="s">
        <v>675</v>
      </c>
      <c r="D46" s="232">
        <v>200000</v>
      </c>
      <c r="E46" s="232">
        <v>0</v>
      </c>
      <c r="F46" s="666">
        <v>0</v>
      </c>
    </row>
    <row r="47" spans="1:6" ht="41.25" customHeight="1">
      <c r="A47" s="557" t="s">
        <v>555</v>
      </c>
      <c r="B47" s="585" t="s">
        <v>604</v>
      </c>
      <c r="C47" s="558" t="s">
        <v>586</v>
      </c>
      <c r="D47" s="575"/>
      <c r="E47" s="575"/>
      <c r="F47" s="659"/>
    </row>
    <row r="48" spans="1:6">
      <c r="A48" s="160"/>
      <c r="B48" s="125"/>
      <c r="C48" s="43"/>
      <c r="D48" s="61"/>
      <c r="E48" s="61"/>
      <c r="F48" s="664"/>
    </row>
    <row r="49" spans="1:6">
      <c r="A49" s="161"/>
      <c r="B49" s="123">
        <v>38</v>
      </c>
      <c r="C49" s="70" t="s">
        <v>66</v>
      </c>
      <c r="D49" s="64">
        <v>200000</v>
      </c>
      <c r="E49" s="64">
        <v>0</v>
      </c>
      <c r="F49" s="665">
        <v>0</v>
      </c>
    </row>
    <row r="50" spans="1:6">
      <c r="A50" s="160" t="s">
        <v>680</v>
      </c>
      <c r="B50" s="125">
        <v>383</v>
      </c>
      <c r="C50" s="43" t="s">
        <v>676</v>
      </c>
      <c r="D50" s="61">
        <v>200000</v>
      </c>
      <c r="E50" s="61">
        <v>0</v>
      </c>
      <c r="F50" s="664">
        <v>0</v>
      </c>
    </row>
    <row r="51" spans="1:6">
      <c r="A51" s="160"/>
      <c r="B51" s="125"/>
      <c r="C51" s="43"/>
      <c r="D51" s="61"/>
      <c r="E51" s="61"/>
      <c r="F51" s="664"/>
    </row>
    <row r="52" spans="1:6" ht="27.6" customHeight="1">
      <c r="A52" s="187" t="s">
        <v>43</v>
      </c>
      <c r="B52" s="182" t="s">
        <v>524</v>
      </c>
      <c r="C52" s="157" t="s">
        <v>144</v>
      </c>
      <c r="D52" s="158">
        <v>1000000</v>
      </c>
      <c r="E52" s="183">
        <v>567611.61</v>
      </c>
      <c r="F52" s="689">
        <f>E52/D52</f>
        <v>0.56761160999999993</v>
      </c>
    </row>
    <row r="53" spans="1:6" ht="30.75" customHeight="1">
      <c r="A53" s="557" t="s">
        <v>555</v>
      </c>
      <c r="B53" s="585" t="s">
        <v>599</v>
      </c>
      <c r="C53" s="558" t="s">
        <v>571</v>
      </c>
      <c r="D53" s="575"/>
      <c r="E53" s="575"/>
      <c r="F53" s="659"/>
    </row>
    <row r="54" spans="1:6" ht="15.75">
      <c r="A54" s="525"/>
      <c r="B54" s="55"/>
      <c r="C54" s="56"/>
      <c r="D54" s="24"/>
      <c r="E54" s="135"/>
      <c r="F54" s="657"/>
    </row>
    <row r="55" spans="1:6">
      <c r="A55" s="525"/>
      <c r="B55" s="57">
        <v>38</v>
      </c>
      <c r="C55" s="65" t="s">
        <v>66</v>
      </c>
      <c r="D55" s="9">
        <v>1000000</v>
      </c>
      <c r="E55" s="9">
        <v>567611.61</v>
      </c>
      <c r="F55" s="673">
        <f>E55/D55</f>
        <v>0.56761160999999993</v>
      </c>
    </row>
    <row r="56" spans="1:6">
      <c r="A56" s="463" t="s">
        <v>686</v>
      </c>
      <c r="B56" s="66">
        <v>386</v>
      </c>
      <c r="C56" s="67" t="s">
        <v>179</v>
      </c>
      <c r="D56" s="53">
        <v>1000000</v>
      </c>
      <c r="E56" s="53">
        <v>567611.61</v>
      </c>
      <c r="F56" s="690">
        <f>E56/D56</f>
        <v>0.56761160999999993</v>
      </c>
    </row>
    <row r="57" spans="1:6" ht="26.25">
      <c r="A57" s="463"/>
      <c r="B57" s="66">
        <v>3861</v>
      </c>
      <c r="C57" s="67" t="s">
        <v>764</v>
      </c>
      <c r="D57" s="53"/>
      <c r="E57" s="53">
        <v>567611.61</v>
      </c>
      <c r="F57" s="690"/>
    </row>
    <row r="58" spans="1:6">
      <c r="A58" s="463"/>
      <c r="B58" s="66"/>
      <c r="C58" s="67"/>
      <c r="D58" s="53"/>
      <c r="E58" s="15"/>
      <c r="F58" s="690"/>
    </row>
    <row r="59" spans="1:6" ht="30.6" customHeight="1">
      <c r="A59" s="264" t="s">
        <v>43</v>
      </c>
      <c r="B59" s="313" t="s">
        <v>525</v>
      </c>
      <c r="C59" s="271" t="s">
        <v>458</v>
      </c>
      <c r="D59" s="272">
        <f>D62+D66</f>
        <v>500000</v>
      </c>
      <c r="E59" s="375">
        <f>E62+E66</f>
        <v>27875</v>
      </c>
      <c r="F59" s="688">
        <f>E59/D59</f>
        <v>5.5750000000000001E-2</v>
      </c>
    </row>
    <row r="60" spans="1:6" ht="28.15" customHeight="1">
      <c r="A60" s="557" t="s">
        <v>555</v>
      </c>
      <c r="B60" s="585" t="s">
        <v>588</v>
      </c>
      <c r="C60" s="558" t="s">
        <v>556</v>
      </c>
      <c r="D60" s="575"/>
      <c r="E60" s="575"/>
      <c r="F60" s="659"/>
    </row>
    <row r="61" spans="1:6" ht="13.5" customHeight="1">
      <c r="A61" s="526"/>
      <c r="B61" s="7"/>
      <c r="C61" s="6"/>
      <c r="D61" s="284"/>
      <c r="E61" s="420"/>
      <c r="F61" s="675"/>
    </row>
    <row r="62" spans="1:6" ht="17.25" customHeight="1">
      <c r="A62" s="526"/>
      <c r="B62" s="7">
        <v>32</v>
      </c>
      <c r="C62" s="6" t="s">
        <v>323</v>
      </c>
      <c r="D62" s="284">
        <v>500000</v>
      </c>
      <c r="E62" s="420">
        <v>27875</v>
      </c>
      <c r="F62" s="675">
        <f>E62/D62</f>
        <v>5.5750000000000001E-2</v>
      </c>
    </row>
    <row r="63" spans="1:6" ht="14.25" customHeight="1">
      <c r="A63" s="527">
        <v>199</v>
      </c>
      <c r="B63" s="48">
        <v>323</v>
      </c>
      <c r="C63" s="12" t="s">
        <v>33</v>
      </c>
      <c r="D63" s="287">
        <v>500000</v>
      </c>
      <c r="E63" s="421">
        <v>27875</v>
      </c>
      <c r="F63" s="676">
        <f>E63/D63</f>
        <v>5.5750000000000001E-2</v>
      </c>
    </row>
    <row r="64" spans="1:6" ht="14.25" customHeight="1">
      <c r="A64" s="527"/>
      <c r="B64" s="48">
        <v>3237</v>
      </c>
      <c r="C64" s="12" t="s">
        <v>719</v>
      </c>
      <c r="D64" s="287"/>
      <c r="E64" s="421"/>
      <c r="F64" s="676"/>
    </row>
    <row r="65" spans="1:6" ht="14.25" customHeight="1">
      <c r="A65" s="527"/>
      <c r="B65" s="48"/>
      <c r="C65" s="12"/>
      <c r="D65" s="287"/>
      <c r="E65" s="421"/>
      <c r="F65" s="676"/>
    </row>
    <row r="66" spans="1:6" ht="27.75" customHeight="1">
      <c r="A66" s="527"/>
      <c r="B66" s="7">
        <v>42</v>
      </c>
      <c r="C66" s="6" t="s">
        <v>427</v>
      </c>
      <c r="D66" s="284">
        <v>0</v>
      </c>
      <c r="E66" s="420">
        <v>0</v>
      </c>
      <c r="F66" s="675">
        <v>0</v>
      </c>
    </row>
    <row r="67" spans="1:6" ht="14.25" customHeight="1">
      <c r="A67" s="527"/>
      <c r="B67" s="48"/>
      <c r="C67" s="433"/>
      <c r="D67" s="284"/>
      <c r="E67" s="452"/>
      <c r="F67" s="691"/>
    </row>
    <row r="68" spans="1:6" ht="34.9" customHeight="1">
      <c r="A68" s="327" t="s">
        <v>109</v>
      </c>
      <c r="B68" s="328">
        <v>1015</v>
      </c>
      <c r="C68" s="329" t="s">
        <v>273</v>
      </c>
      <c r="D68" s="330">
        <f>D70+D77+D84+D90+D96+D102+D109+D117+D123+D131</f>
        <v>9610000</v>
      </c>
      <c r="E68" s="330">
        <f>E70+E77+E84+E90+E96+E102+E109+E117+E123+E131</f>
        <v>1140982.42</v>
      </c>
      <c r="F68" s="692">
        <f>E68/D68</f>
        <v>0.11872865972944849</v>
      </c>
    </row>
    <row r="69" spans="1:6">
      <c r="A69" s="238"/>
      <c r="B69" s="239"/>
      <c r="C69" s="240"/>
      <c r="D69" s="241"/>
      <c r="E69" s="241"/>
      <c r="F69" s="693"/>
    </row>
    <row r="70" spans="1:6" ht="28.9" customHeight="1">
      <c r="A70" s="181" t="s">
        <v>43</v>
      </c>
      <c r="B70" s="182" t="s">
        <v>526</v>
      </c>
      <c r="C70" s="157" t="s">
        <v>275</v>
      </c>
      <c r="D70" s="158">
        <v>300000</v>
      </c>
      <c r="E70" s="183">
        <f>E73</f>
        <v>17500</v>
      </c>
      <c r="F70" s="689">
        <f>E70/D70</f>
        <v>5.8333333333333334E-2</v>
      </c>
    </row>
    <row r="71" spans="1:6" ht="29.45" customHeight="1">
      <c r="A71" s="557" t="s">
        <v>555</v>
      </c>
      <c r="B71" s="585" t="s">
        <v>606</v>
      </c>
      <c r="C71" s="558" t="s">
        <v>579</v>
      </c>
      <c r="D71" s="575"/>
      <c r="E71" s="575"/>
      <c r="F71" s="659"/>
    </row>
    <row r="72" spans="1:6">
      <c r="A72" s="159"/>
      <c r="B72" s="134"/>
      <c r="C72" s="134"/>
      <c r="D72" s="134"/>
      <c r="E72" s="126"/>
      <c r="F72" s="694"/>
    </row>
    <row r="73" spans="1:6">
      <c r="A73" s="159"/>
      <c r="B73" s="123">
        <v>32</v>
      </c>
      <c r="C73" s="124" t="s">
        <v>30</v>
      </c>
      <c r="D73" s="64">
        <v>300000</v>
      </c>
      <c r="E73" s="64">
        <f>E74</f>
        <v>17500</v>
      </c>
      <c r="F73" s="665">
        <f>E73/D73</f>
        <v>5.8333333333333334E-2</v>
      </c>
    </row>
    <row r="74" spans="1:6">
      <c r="A74" s="125">
        <v>200</v>
      </c>
      <c r="B74" s="125">
        <v>323</v>
      </c>
      <c r="C74" s="126" t="s">
        <v>33</v>
      </c>
      <c r="D74" s="61">
        <v>300000</v>
      </c>
      <c r="E74" s="61">
        <v>17500</v>
      </c>
      <c r="F74" s="664">
        <f>E74/D74</f>
        <v>5.8333333333333334E-2</v>
      </c>
    </row>
    <row r="75" spans="1:6">
      <c r="A75" s="125"/>
      <c r="B75" s="125">
        <v>3237</v>
      </c>
      <c r="C75" s="126" t="s">
        <v>719</v>
      </c>
      <c r="D75" s="61"/>
      <c r="E75" s="61">
        <v>17500</v>
      </c>
      <c r="F75" s="664"/>
    </row>
    <row r="76" spans="1:6">
      <c r="A76" s="239"/>
      <c r="B76" s="239"/>
      <c r="C76" s="240"/>
      <c r="D76" s="241"/>
      <c r="E76" s="241"/>
      <c r="F76" s="693"/>
    </row>
    <row r="77" spans="1:6" ht="42" customHeight="1">
      <c r="A77" s="181" t="s">
        <v>43</v>
      </c>
      <c r="B77" s="182" t="s">
        <v>527</v>
      </c>
      <c r="C77" s="157" t="s">
        <v>203</v>
      </c>
      <c r="D77" s="158">
        <v>6500000</v>
      </c>
      <c r="E77" s="183">
        <f>E80</f>
        <v>1037232.42</v>
      </c>
      <c r="F77" s="689">
        <f>E77/D77</f>
        <v>0.15957421846153846</v>
      </c>
    </row>
    <row r="78" spans="1:6" ht="32.25" customHeight="1">
      <c r="A78" s="557" t="s">
        <v>555</v>
      </c>
      <c r="B78" s="585" t="s">
        <v>600</v>
      </c>
      <c r="C78" s="558" t="s">
        <v>572</v>
      </c>
      <c r="D78" s="575"/>
      <c r="E78" s="575"/>
      <c r="F78" s="659"/>
    </row>
    <row r="79" spans="1:6">
      <c r="A79" s="159"/>
      <c r="B79" s="134"/>
      <c r="C79" s="134"/>
      <c r="D79" s="539"/>
      <c r="E79" s="126"/>
      <c r="F79" s="694"/>
    </row>
    <row r="80" spans="1:6">
      <c r="A80" s="159"/>
      <c r="B80" s="123">
        <v>38</v>
      </c>
      <c r="C80" s="124" t="s">
        <v>40</v>
      </c>
      <c r="D80" s="9">
        <v>6500000</v>
      </c>
      <c r="E80" s="64">
        <v>1037232.42</v>
      </c>
      <c r="F80" s="665">
        <f>E80/D80</f>
        <v>0.15957421846153846</v>
      </c>
    </row>
    <row r="81" spans="1:8">
      <c r="A81" s="125">
        <v>201</v>
      </c>
      <c r="B81" s="125">
        <v>386</v>
      </c>
      <c r="C81" s="126" t="s">
        <v>697</v>
      </c>
      <c r="D81" s="135">
        <v>6500000</v>
      </c>
      <c r="E81" s="200">
        <v>1037232.42</v>
      </c>
      <c r="F81" s="664">
        <f>E81/D81</f>
        <v>0.15957421846153846</v>
      </c>
    </row>
    <row r="82" spans="1:8" ht="26.25">
      <c r="A82" s="125"/>
      <c r="B82" s="125">
        <v>3861</v>
      </c>
      <c r="C82" s="11" t="s">
        <v>765</v>
      </c>
      <c r="D82" s="135"/>
      <c r="E82" s="200">
        <v>1037232.42</v>
      </c>
      <c r="F82" s="664"/>
    </row>
    <row r="83" spans="1:8">
      <c r="A83" s="125"/>
      <c r="B83" s="125"/>
      <c r="C83" s="126"/>
      <c r="D83" s="61"/>
      <c r="E83" s="200"/>
      <c r="F83" s="664"/>
      <c r="G83" s="128"/>
    </row>
    <row r="84" spans="1:8" ht="29.45" customHeight="1">
      <c r="A84" s="113" t="s">
        <v>43</v>
      </c>
      <c r="B84" s="177" t="s">
        <v>528</v>
      </c>
      <c r="C84" s="113" t="s">
        <v>386</v>
      </c>
      <c r="D84" s="540">
        <v>300000</v>
      </c>
      <c r="E84" s="195">
        <v>0</v>
      </c>
      <c r="F84" s="695">
        <v>0</v>
      </c>
      <c r="G84" s="366"/>
      <c r="H84" s="366"/>
    </row>
    <row r="85" spans="1:8" ht="32.25" customHeight="1">
      <c r="A85" s="557" t="s">
        <v>555</v>
      </c>
      <c r="B85" s="585" t="s">
        <v>589</v>
      </c>
      <c r="C85" s="558" t="s">
        <v>558</v>
      </c>
      <c r="D85" s="575"/>
      <c r="E85" s="575"/>
      <c r="F85" s="659"/>
    </row>
    <row r="86" spans="1:8">
      <c r="A86" s="125"/>
      <c r="B86" s="125"/>
      <c r="C86" s="126"/>
      <c r="D86" s="380"/>
      <c r="E86" s="194"/>
      <c r="F86" s="664"/>
    </row>
    <row r="87" spans="1:8" ht="26.25">
      <c r="A87" s="123"/>
      <c r="B87" s="123">
        <v>42</v>
      </c>
      <c r="C87" s="282" t="s">
        <v>79</v>
      </c>
      <c r="D87" s="541">
        <v>300000</v>
      </c>
      <c r="E87" s="193">
        <v>0</v>
      </c>
      <c r="F87" s="665">
        <v>0</v>
      </c>
    </row>
    <row r="88" spans="1:8">
      <c r="A88" s="221">
        <v>202</v>
      </c>
      <c r="B88" s="221">
        <v>421</v>
      </c>
      <c r="C88" s="286" t="s">
        <v>698</v>
      </c>
      <c r="D88" s="542">
        <v>300000</v>
      </c>
      <c r="E88" s="222">
        <v>0</v>
      </c>
      <c r="F88" s="696">
        <v>0</v>
      </c>
    </row>
    <row r="89" spans="1:8">
      <c r="A89" s="125"/>
      <c r="B89" s="125"/>
      <c r="C89" s="386"/>
      <c r="D89" s="194"/>
      <c r="E89" s="194"/>
      <c r="F89" s="664"/>
    </row>
    <row r="90" spans="1:8" ht="30" customHeight="1">
      <c r="A90" s="212" t="s">
        <v>43</v>
      </c>
      <c r="B90" s="177" t="s">
        <v>529</v>
      </c>
      <c r="C90" s="113" t="s">
        <v>387</v>
      </c>
      <c r="D90" s="540">
        <v>300000</v>
      </c>
      <c r="E90" s="195">
        <v>0</v>
      </c>
      <c r="F90" s="695">
        <v>0</v>
      </c>
      <c r="G90" s="366"/>
    </row>
    <row r="91" spans="1:8" ht="32.25" customHeight="1">
      <c r="A91" s="557" t="s">
        <v>555</v>
      </c>
      <c r="B91" s="585" t="s">
        <v>589</v>
      </c>
      <c r="C91" s="558" t="s">
        <v>558</v>
      </c>
      <c r="D91" s="575"/>
      <c r="E91" s="575"/>
      <c r="F91" s="659"/>
    </row>
    <row r="92" spans="1:8">
      <c r="A92" s="125"/>
      <c r="B92" s="126"/>
      <c r="C92" s="126"/>
      <c r="D92" s="380"/>
      <c r="E92" s="194"/>
      <c r="F92" s="664"/>
    </row>
    <row r="93" spans="1:8" ht="26.25">
      <c r="A93" s="123"/>
      <c r="B93" s="123">
        <v>42</v>
      </c>
      <c r="C93" s="282" t="s">
        <v>79</v>
      </c>
      <c r="D93" s="437">
        <v>300000</v>
      </c>
      <c r="E93" s="208">
        <v>0</v>
      </c>
      <c r="F93" s="697">
        <v>0</v>
      </c>
    </row>
    <row r="94" spans="1:8">
      <c r="A94" s="125">
        <v>203</v>
      </c>
      <c r="B94" s="221">
        <v>421</v>
      </c>
      <c r="C94" s="286" t="s">
        <v>71</v>
      </c>
      <c r="D94" s="380">
        <v>300000</v>
      </c>
      <c r="E94" s="194">
        <v>0</v>
      </c>
      <c r="F94" s="664">
        <v>0</v>
      </c>
    </row>
    <row r="95" spans="1:8">
      <c r="A95" s="125"/>
      <c r="B95" s="125"/>
      <c r="C95" s="126"/>
      <c r="D95" s="194"/>
      <c r="E95" s="194"/>
      <c r="F95" s="664"/>
    </row>
    <row r="96" spans="1:8" ht="47.25" customHeight="1">
      <c r="A96" s="303" t="s">
        <v>43</v>
      </c>
      <c r="B96" s="304" t="s">
        <v>530</v>
      </c>
      <c r="C96" s="295" t="s">
        <v>377</v>
      </c>
      <c r="D96" s="298">
        <v>300000</v>
      </c>
      <c r="E96" s="298">
        <v>0</v>
      </c>
      <c r="F96" s="662">
        <v>0</v>
      </c>
    </row>
    <row r="97" spans="1:6" ht="32.25" customHeight="1">
      <c r="A97" s="557" t="s">
        <v>555</v>
      </c>
      <c r="B97" s="585" t="s">
        <v>607</v>
      </c>
      <c r="C97" s="558" t="s">
        <v>580</v>
      </c>
      <c r="D97" s="575"/>
      <c r="E97" s="575"/>
      <c r="F97" s="659"/>
    </row>
    <row r="98" spans="1:6">
      <c r="A98" s="522"/>
      <c r="B98" s="37"/>
      <c r="C98" s="40"/>
      <c r="D98" s="31"/>
      <c r="E98" s="31"/>
      <c r="F98" s="685"/>
    </row>
    <row r="99" spans="1:6" ht="26.25">
      <c r="A99" s="163"/>
      <c r="B99" s="28">
        <v>42</v>
      </c>
      <c r="C99" s="63" t="s">
        <v>79</v>
      </c>
      <c r="D99" s="30">
        <v>300000</v>
      </c>
      <c r="E99" s="30">
        <v>0</v>
      </c>
      <c r="F99" s="663">
        <v>0</v>
      </c>
    </row>
    <row r="100" spans="1:6">
      <c r="A100" s="522" t="s">
        <v>687</v>
      </c>
      <c r="B100" s="37">
        <v>421</v>
      </c>
      <c r="C100" s="40" t="str">
        <f>C94</f>
        <v>Građevinski objekti</v>
      </c>
      <c r="D100" s="31">
        <v>300000</v>
      </c>
      <c r="E100" s="31">
        <v>0</v>
      </c>
      <c r="F100" s="685">
        <v>0</v>
      </c>
    </row>
    <row r="101" spans="1:6">
      <c r="A101" s="125"/>
      <c r="B101" s="221"/>
      <c r="C101" s="126"/>
      <c r="D101" s="194"/>
      <c r="E101" s="194"/>
      <c r="F101" s="664"/>
    </row>
    <row r="102" spans="1:6" ht="42" customHeight="1">
      <c r="A102" s="156" t="s">
        <v>43</v>
      </c>
      <c r="B102" s="184" t="s">
        <v>531</v>
      </c>
      <c r="C102" s="157" t="s">
        <v>398</v>
      </c>
      <c r="D102" s="192">
        <v>500000</v>
      </c>
      <c r="E102" s="299">
        <v>86250</v>
      </c>
      <c r="F102" s="698">
        <f>E102/D102</f>
        <v>0.17249999999999999</v>
      </c>
    </row>
    <row r="103" spans="1:6" ht="43.9" customHeight="1">
      <c r="A103" s="557" t="s">
        <v>555</v>
      </c>
      <c r="B103" s="585" t="s">
        <v>604</v>
      </c>
      <c r="C103" s="558" t="s">
        <v>586</v>
      </c>
      <c r="D103" s="575"/>
      <c r="E103" s="575"/>
      <c r="F103" s="659"/>
    </row>
    <row r="104" spans="1:6">
      <c r="A104" s="46"/>
      <c r="B104" s="71"/>
      <c r="C104" s="36"/>
      <c r="D104" s="72"/>
      <c r="E104" s="378"/>
      <c r="F104" s="699"/>
    </row>
    <row r="105" spans="1:6" ht="26.25">
      <c r="A105" s="48"/>
      <c r="B105" s="73">
        <v>42</v>
      </c>
      <c r="C105" s="6" t="s">
        <v>202</v>
      </c>
      <c r="D105" s="74">
        <v>500000</v>
      </c>
      <c r="E105" s="373">
        <v>86250</v>
      </c>
      <c r="F105" s="700">
        <f>E105/D105</f>
        <v>0.17249999999999999</v>
      </c>
    </row>
    <row r="106" spans="1:6" ht="18.75" customHeight="1">
      <c r="A106" s="48">
        <v>205</v>
      </c>
      <c r="B106" s="75">
        <v>421</v>
      </c>
      <c r="C106" s="12" t="s">
        <v>698</v>
      </c>
      <c r="D106" s="76">
        <v>500000</v>
      </c>
      <c r="E106" s="370">
        <v>86250</v>
      </c>
      <c r="F106" s="701">
        <f>E106/D106</f>
        <v>0.17249999999999999</v>
      </c>
    </row>
    <row r="107" spans="1:6" ht="18.75" customHeight="1">
      <c r="A107" s="48"/>
      <c r="B107" s="75">
        <v>4214</v>
      </c>
      <c r="C107" s="12" t="s">
        <v>698</v>
      </c>
      <c r="D107" s="76"/>
      <c r="E107" s="370">
        <v>86250</v>
      </c>
      <c r="F107" s="701"/>
    </row>
    <row r="108" spans="1:6">
      <c r="A108" s="125"/>
      <c r="B108" s="221"/>
      <c r="C108" s="126"/>
      <c r="D108" s="194"/>
      <c r="E108" s="194"/>
      <c r="F108" s="664"/>
    </row>
    <row r="109" spans="1:6" ht="70.900000000000006" customHeight="1">
      <c r="A109" s="249" t="s">
        <v>43</v>
      </c>
      <c r="B109" s="234" t="s">
        <v>532</v>
      </c>
      <c r="C109" s="271" t="s">
        <v>423</v>
      </c>
      <c r="D109" s="272">
        <f>D112+D115</f>
        <v>400000</v>
      </c>
      <c r="E109" s="232">
        <f>E112+E115</f>
        <v>0</v>
      </c>
      <c r="F109" s="666">
        <v>0</v>
      </c>
    </row>
    <row r="110" spans="1:6" ht="32.25" customHeight="1">
      <c r="A110" s="557" t="s">
        <v>555</v>
      </c>
      <c r="B110" s="585" t="s">
        <v>595</v>
      </c>
      <c r="C110" s="558" t="s">
        <v>566</v>
      </c>
      <c r="D110" s="575"/>
      <c r="E110" s="575"/>
      <c r="F110" s="659"/>
    </row>
    <row r="111" spans="1:6">
      <c r="A111" s="528"/>
      <c r="B111" s="353"/>
      <c r="C111" s="384"/>
      <c r="D111" s="312"/>
      <c r="E111" s="312"/>
      <c r="F111" s="702"/>
    </row>
    <row r="112" spans="1:6">
      <c r="A112" s="528"/>
      <c r="B112" s="353">
        <v>32</v>
      </c>
      <c r="C112" s="384" t="s">
        <v>30</v>
      </c>
      <c r="D112" s="312">
        <v>400000</v>
      </c>
      <c r="E112" s="312">
        <v>0</v>
      </c>
      <c r="F112" s="702">
        <v>0</v>
      </c>
    </row>
    <row r="113" spans="1:6" ht="24.75" customHeight="1">
      <c r="A113" s="529" t="s">
        <v>688</v>
      </c>
      <c r="B113" s="357">
        <v>323</v>
      </c>
      <c r="C113" s="286" t="s">
        <v>88</v>
      </c>
      <c r="D113" s="359">
        <v>400000</v>
      </c>
      <c r="E113" s="359">
        <v>0</v>
      </c>
      <c r="F113" s="703">
        <v>0</v>
      </c>
    </row>
    <row r="114" spans="1:6">
      <c r="A114" s="522"/>
      <c r="B114" s="27"/>
      <c r="C114" s="50"/>
      <c r="D114" s="61"/>
      <c r="E114" s="61"/>
      <c r="F114" s="664"/>
    </row>
    <row r="115" spans="1:6" ht="26.25">
      <c r="A115" s="161"/>
      <c r="B115" s="123">
        <v>42</v>
      </c>
      <c r="C115" s="6" t="s">
        <v>288</v>
      </c>
      <c r="D115" s="64">
        <v>0</v>
      </c>
      <c r="E115" s="64">
        <v>0</v>
      </c>
      <c r="F115" s="665">
        <v>0</v>
      </c>
    </row>
    <row r="116" spans="1:6">
      <c r="A116" s="522"/>
      <c r="B116" s="125"/>
      <c r="C116" s="38"/>
      <c r="D116" s="61"/>
      <c r="E116" s="61"/>
      <c r="F116" s="664"/>
    </row>
    <row r="117" spans="1:6" ht="40.5" customHeight="1">
      <c r="A117" s="249" t="s">
        <v>43</v>
      </c>
      <c r="B117" s="234" t="s">
        <v>533</v>
      </c>
      <c r="C117" s="271" t="s">
        <v>400</v>
      </c>
      <c r="D117" s="272">
        <v>500000</v>
      </c>
      <c r="E117" s="232">
        <v>0</v>
      </c>
      <c r="F117" s="666">
        <v>0</v>
      </c>
    </row>
    <row r="118" spans="1:6" s="589" customFormat="1" ht="32.25" customHeight="1">
      <c r="A118" s="557" t="s">
        <v>555</v>
      </c>
      <c r="B118" s="585" t="s">
        <v>606</v>
      </c>
      <c r="C118" s="558" t="s">
        <v>584</v>
      </c>
      <c r="D118" s="575"/>
      <c r="E118" s="575"/>
      <c r="F118" s="659"/>
    </row>
    <row r="119" spans="1:6">
      <c r="A119" s="522"/>
      <c r="B119" s="125"/>
      <c r="C119" s="38"/>
      <c r="D119" s="61"/>
      <c r="E119" s="61"/>
      <c r="F119" s="664"/>
    </row>
    <row r="120" spans="1:6" ht="26.25">
      <c r="A120" s="522"/>
      <c r="B120" s="28">
        <v>42</v>
      </c>
      <c r="C120" s="63" t="s">
        <v>79</v>
      </c>
      <c r="D120" s="64">
        <v>500000</v>
      </c>
      <c r="E120" s="64">
        <v>0</v>
      </c>
      <c r="F120" s="665">
        <v>0</v>
      </c>
    </row>
    <row r="121" spans="1:6">
      <c r="A121" s="522" t="s">
        <v>689</v>
      </c>
      <c r="B121" s="37">
        <v>421</v>
      </c>
      <c r="C121" s="40" t="s">
        <v>71</v>
      </c>
      <c r="D121" s="61">
        <v>500000</v>
      </c>
      <c r="E121" s="61">
        <v>0</v>
      </c>
      <c r="F121" s="664">
        <v>0</v>
      </c>
    </row>
    <row r="122" spans="1:6">
      <c r="A122" s="522"/>
      <c r="B122" s="37"/>
      <c r="C122" s="440"/>
      <c r="D122" s="61"/>
      <c r="E122" s="61"/>
      <c r="F122" s="664"/>
    </row>
    <row r="123" spans="1:6" ht="30.6" customHeight="1">
      <c r="A123" s="181" t="s">
        <v>43</v>
      </c>
      <c r="B123" s="182" t="s">
        <v>534</v>
      </c>
      <c r="C123" s="157" t="s">
        <v>149</v>
      </c>
      <c r="D123" s="158">
        <f>D126+D129</f>
        <v>150000</v>
      </c>
      <c r="E123" s="183">
        <f>E126+E129</f>
        <v>0</v>
      </c>
      <c r="F123" s="689">
        <v>0</v>
      </c>
    </row>
    <row r="124" spans="1:6" ht="32.25" customHeight="1">
      <c r="A124" s="557" t="s">
        <v>555</v>
      </c>
      <c r="B124" s="585" t="s">
        <v>591</v>
      </c>
      <c r="C124" s="558" t="s">
        <v>577</v>
      </c>
      <c r="D124" s="575"/>
      <c r="E124" s="575"/>
      <c r="F124" s="659"/>
    </row>
    <row r="125" spans="1:6">
      <c r="A125" s="59"/>
      <c r="B125" s="59"/>
      <c r="C125" s="164"/>
      <c r="D125" s="349"/>
      <c r="E125" s="197"/>
      <c r="F125" s="704"/>
    </row>
    <row r="126" spans="1:6">
      <c r="A126" s="46"/>
      <c r="B126" s="46">
        <v>32</v>
      </c>
      <c r="C126" s="36" t="s">
        <v>30</v>
      </c>
      <c r="D126" s="47">
        <v>150000</v>
      </c>
      <c r="E126" s="10">
        <v>0</v>
      </c>
      <c r="F126" s="705">
        <v>0</v>
      </c>
    </row>
    <row r="127" spans="1:6">
      <c r="A127" s="48">
        <v>208</v>
      </c>
      <c r="B127" s="48">
        <v>323</v>
      </c>
      <c r="C127" s="12" t="s">
        <v>33</v>
      </c>
      <c r="D127" s="53">
        <v>150000</v>
      </c>
      <c r="E127" s="15">
        <v>0</v>
      </c>
      <c r="F127" s="686">
        <v>0</v>
      </c>
    </row>
    <row r="128" spans="1:6">
      <c r="A128" s="530"/>
      <c r="B128" s="48"/>
      <c r="C128" s="12"/>
      <c r="D128" s="350"/>
      <c r="E128" s="15"/>
      <c r="F128" s="686"/>
    </row>
    <row r="129" spans="1:7" ht="26.25">
      <c r="A129" s="531"/>
      <c r="B129" s="7">
        <v>42</v>
      </c>
      <c r="C129" s="6" t="s">
        <v>148</v>
      </c>
      <c r="D129" s="47">
        <v>0</v>
      </c>
      <c r="E129" s="10">
        <v>0</v>
      </c>
      <c r="F129" s="706">
        <v>0</v>
      </c>
    </row>
    <row r="130" spans="1:7">
      <c r="A130" s="531"/>
      <c r="B130" s="7"/>
      <c r="C130" s="6"/>
      <c r="D130" s="47"/>
      <c r="E130" s="447"/>
      <c r="F130" s="707"/>
    </row>
    <row r="131" spans="1:7" ht="32.450000000000003" customHeight="1">
      <c r="A131" s="229" t="s">
        <v>43</v>
      </c>
      <c r="B131" s="230" t="s">
        <v>535</v>
      </c>
      <c r="C131" s="231" t="s">
        <v>388</v>
      </c>
      <c r="D131" s="302">
        <v>360000</v>
      </c>
      <c r="E131" s="302">
        <v>0</v>
      </c>
      <c r="F131" s="708">
        <v>0</v>
      </c>
    </row>
    <row r="132" spans="1:7" ht="28.9" customHeight="1">
      <c r="A132" s="557" t="s">
        <v>555</v>
      </c>
      <c r="B132" s="585" t="s">
        <v>589</v>
      </c>
      <c r="C132" s="558" t="s">
        <v>559</v>
      </c>
      <c r="D132" s="575"/>
      <c r="E132" s="575"/>
      <c r="F132" s="659"/>
    </row>
    <row r="133" spans="1:7">
      <c r="A133" s="457"/>
      <c r="B133" s="109"/>
      <c r="C133" s="11"/>
      <c r="D133" s="76"/>
      <c r="E133" s="76"/>
      <c r="F133" s="678"/>
    </row>
    <row r="134" spans="1:7" ht="26.25">
      <c r="A134" s="457"/>
      <c r="B134" s="110">
        <v>42</v>
      </c>
      <c r="C134" s="111" t="s">
        <v>79</v>
      </c>
      <c r="D134" s="76">
        <v>360000</v>
      </c>
      <c r="E134" s="76">
        <v>0</v>
      </c>
      <c r="F134" s="678">
        <v>0</v>
      </c>
      <c r="G134" s="453"/>
    </row>
    <row r="135" spans="1:7">
      <c r="A135" s="457" t="s">
        <v>690</v>
      </c>
      <c r="B135" s="109">
        <v>422</v>
      </c>
      <c r="C135" s="11" t="s">
        <v>46</v>
      </c>
      <c r="D135" s="76">
        <v>360000</v>
      </c>
      <c r="E135" s="76">
        <v>0</v>
      </c>
      <c r="F135" s="678">
        <v>0</v>
      </c>
    </row>
    <row r="136" spans="1:7">
      <c r="A136" s="457"/>
      <c r="B136" s="109"/>
      <c r="C136" s="11"/>
      <c r="D136" s="76"/>
      <c r="E136" s="76"/>
      <c r="F136" s="678"/>
    </row>
    <row r="137" spans="1:7" ht="48.6" customHeight="1">
      <c r="A137" s="327" t="s">
        <v>109</v>
      </c>
      <c r="B137" s="328">
        <v>1016</v>
      </c>
      <c r="C137" s="329" t="s">
        <v>421</v>
      </c>
      <c r="D137" s="330">
        <f>D139+D145+D155+D161</f>
        <v>600000</v>
      </c>
      <c r="E137" s="330">
        <f>E139+E145+E155+E161</f>
        <v>4375</v>
      </c>
      <c r="F137" s="692">
        <f>E137/D137</f>
        <v>7.2916666666666668E-3</v>
      </c>
    </row>
    <row r="138" spans="1:7">
      <c r="A138" s="238"/>
      <c r="B138" s="239"/>
      <c r="C138" s="240"/>
      <c r="D138" s="241"/>
      <c r="E138" s="241"/>
      <c r="F138" s="693"/>
    </row>
    <row r="139" spans="1:7" ht="32.450000000000003" customHeight="1">
      <c r="A139" s="113" t="s">
        <v>43</v>
      </c>
      <c r="B139" s="113" t="s">
        <v>536</v>
      </c>
      <c r="C139" s="149" t="s">
        <v>425</v>
      </c>
      <c r="D139" s="152">
        <v>200000</v>
      </c>
      <c r="E139" s="152">
        <v>0</v>
      </c>
      <c r="F139" s="695">
        <v>0</v>
      </c>
    </row>
    <row r="140" spans="1:7" ht="32.25" customHeight="1">
      <c r="A140" s="557" t="s">
        <v>555</v>
      </c>
      <c r="B140" s="585" t="s">
        <v>590</v>
      </c>
      <c r="C140" s="558" t="s">
        <v>581</v>
      </c>
      <c r="D140" s="575"/>
      <c r="E140" s="575"/>
      <c r="F140" s="659"/>
    </row>
    <row r="141" spans="1:7">
      <c r="A141" s="125"/>
      <c r="B141" s="126"/>
      <c r="C141" s="126"/>
      <c r="D141" s="61"/>
      <c r="E141" s="61"/>
      <c r="F141" s="664"/>
    </row>
    <row r="142" spans="1:7">
      <c r="A142" s="125"/>
      <c r="B142" s="123">
        <v>38</v>
      </c>
      <c r="C142" s="111" t="s">
        <v>40</v>
      </c>
      <c r="D142" s="64">
        <v>200000</v>
      </c>
      <c r="E142" s="64">
        <v>0</v>
      </c>
      <c r="F142" s="665">
        <v>0</v>
      </c>
    </row>
    <row r="143" spans="1:7">
      <c r="A143" s="125">
        <v>210</v>
      </c>
      <c r="B143" s="125">
        <v>381</v>
      </c>
      <c r="C143" s="11" t="s">
        <v>41</v>
      </c>
      <c r="D143" s="61">
        <v>200000</v>
      </c>
      <c r="E143" s="61">
        <v>0</v>
      </c>
      <c r="F143" s="664">
        <v>0</v>
      </c>
    </row>
    <row r="144" spans="1:7">
      <c r="A144" s="125"/>
      <c r="B144" s="126"/>
      <c r="C144" s="126"/>
      <c r="D144" s="126"/>
      <c r="E144" s="126"/>
      <c r="F144" s="664"/>
    </row>
    <row r="145" spans="1:6" ht="25.5" customHeight="1">
      <c r="A145" s="212" t="s">
        <v>43</v>
      </c>
      <c r="B145" s="113" t="s">
        <v>537</v>
      </c>
      <c r="C145" s="149" t="s">
        <v>424</v>
      </c>
      <c r="D145" s="152">
        <f>D148+D152</f>
        <v>200000</v>
      </c>
      <c r="E145" s="152">
        <f>E148+E152</f>
        <v>4375</v>
      </c>
      <c r="F145" s="695">
        <f>E145/D145</f>
        <v>2.1874999999999999E-2</v>
      </c>
    </row>
    <row r="146" spans="1:6" ht="32.25" customHeight="1">
      <c r="A146" s="557" t="s">
        <v>555</v>
      </c>
      <c r="B146" s="585" t="s">
        <v>590</v>
      </c>
      <c r="C146" s="558" t="s">
        <v>581</v>
      </c>
      <c r="D146" s="575"/>
      <c r="E146" s="575"/>
      <c r="F146" s="659"/>
    </row>
    <row r="147" spans="1:6">
      <c r="A147" s="125"/>
      <c r="B147" s="126"/>
      <c r="C147" s="126"/>
      <c r="D147" s="61"/>
      <c r="E147" s="61"/>
      <c r="F147" s="664"/>
    </row>
    <row r="148" spans="1:6">
      <c r="A148" s="125"/>
      <c r="B148" s="123">
        <v>32</v>
      </c>
      <c r="C148" s="111" t="s">
        <v>30</v>
      </c>
      <c r="D148" s="64">
        <v>100000</v>
      </c>
      <c r="E148" s="64">
        <v>4375</v>
      </c>
      <c r="F148" s="665">
        <f>E148/D148</f>
        <v>4.3749999999999997E-2</v>
      </c>
    </row>
    <row r="149" spans="1:6">
      <c r="A149" s="125">
        <v>211</v>
      </c>
      <c r="B149" s="125">
        <v>323</v>
      </c>
      <c r="C149" s="11" t="s">
        <v>33</v>
      </c>
      <c r="D149" s="61">
        <v>100000</v>
      </c>
      <c r="E149" s="61">
        <v>4375</v>
      </c>
      <c r="F149" s="664">
        <f>E149/D149</f>
        <v>4.3749999999999997E-2</v>
      </c>
    </row>
    <row r="150" spans="1:6">
      <c r="A150" s="125"/>
      <c r="B150" s="125">
        <v>3237</v>
      </c>
      <c r="C150" s="11" t="s">
        <v>719</v>
      </c>
      <c r="D150" s="61"/>
      <c r="E150" s="61">
        <v>4375</v>
      </c>
      <c r="F150" s="664"/>
    </row>
    <row r="151" spans="1:6">
      <c r="A151" s="125"/>
      <c r="B151" s="125"/>
      <c r="C151" s="11"/>
      <c r="D151" s="61"/>
      <c r="E151" s="61"/>
      <c r="F151" s="664"/>
    </row>
    <row r="152" spans="1:6" ht="26.25">
      <c r="A152" s="125"/>
      <c r="B152" s="7">
        <v>42</v>
      </c>
      <c r="C152" s="6" t="s">
        <v>148</v>
      </c>
      <c r="D152" s="64">
        <v>100000</v>
      </c>
      <c r="E152" s="64">
        <v>0</v>
      </c>
      <c r="F152" s="665">
        <v>0</v>
      </c>
    </row>
    <row r="153" spans="1:6" s="547" customFormat="1">
      <c r="A153" s="125">
        <v>212</v>
      </c>
      <c r="B153" s="48">
        <v>422</v>
      </c>
      <c r="C153" s="12" t="s">
        <v>46</v>
      </c>
      <c r="D153" s="61">
        <v>100000</v>
      </c>
      <c r="E153" s="61">
        <v>0</v>
      </c>
      <c r="F153" s="664">
        <v>0</v>
      </c>
    </row>
    <row r="154" spans="1:6">
      <c r="A154" s="27"/>
      <c r="B154" s="3"/>
      <c r="C154" s="439"/>
      <c r="D154" s="3"/>
      <c r="E154" s="62"/>
      <c r="F154" s="657"/>
    </row>
    <row r="155" spans="1:6" ht="57" customHeight="1">
      <c r="A155" s="336" t="s">
        <v>43</v>
      </c>
      <c r="B155" s="336" t="s">
        <v>538</v>
      </c>
      <c r="C155" s="231" t="s">
        <v>655</v>
      </c>
      <c r="D155" s="337">
        <v>100000</v>
      </c>
      <c r="E155" s="337">
        <v>0</v>
      </c>
      <c r="F155" s="666">
        <v>0</v>
      </c>
    </row>
    <row r="156" spans="1:6" ht="32.25" customHeight="1">
      <c r="A156" s="557" t="s">
        <v>555</v>
      </c>
      <c r="B156" s="585" t="s">
        <v>590</v>
      </c>
      <c r="C156" s="558" t="s">
        <v>581</v>
      </c>
      <c r="D156" s="575"/>
      <c r="E156" s="575"/>
      <c r="F156" s="659"/>
    </row>
    <row r="157" spans="1:6">
      <c r="A157" s="125"/>
      <c r="B157" s="126"/>
      <c r="C157" s="126"/>
      <c r="D157" s="194"/>
      <c r="E157" s="194"/>
      <c r="F157" s="664"/>
    </row>
    <row r="158" spans="1:6">
      <c r="A158" s="123"/>
      <c r="B158" s="123">
        <v>32</v>
      </c>
      <c r="C158" s="111" t="s">
        <v>30</v>
      </c>
      <c r="D158" s="193">
        <v>100000</v>
      </c>
      <c r="E158" s="193">
        <v>0</v>
      </c>
      <c r="F158" s="665">
        <v>0</v>
      </c>
    </row>
    <row r="159" spans="1:6">
      <c r="A159" s="125">
        <v>213</v>
      </c>
      <c r="B159" s="125">
        <v>323</v>
      </c>
      <c r="C159" s="126" t="s">
        <v>33</v>
      </c>
      <c r="D159" s="194">
        <v>100000</v>
      </c>
      <c r="E159" s="194">
        <v>0</v>
      </c>
      <c r="F159" s="664">
        <v>0</v>
      </c>
    </row>
    <row r="160" spans="1:6">
      <c r="A160" s="532"/>
      <c r="B160" s="125"/>
      <c r="C160" s="126"/>
      <c r="D160" s="194"/>
      <c r="E160" s="194"/>
      <c r="F160" s="664"/>
    </row>
    <row r="161" spans="1:6" ht="15" customHeight="1">
      <c r="A161" s="212" t="s">
        <v>43</v>
      </c>
      <c r="B161" s="113" t="s">
        <v>539</v>
      </c>
      <c r="C161" s="149" t="s">
        <v>459</v>
      </c>
      <c r="D161" s="152">
        <f>D164+D166</f>
        <v>100000</v>
      </c>
      <c r="E161" s="152">
        <f>E164+E166</f>
        <v>0</v>
      </c>
      <c r="F161" s="695">
        <v>0</v>
      </c>
    </row>
    <row r="162" spans="1:6" ht="27" customHeight="1">
      <c r="A162" s="557" t="s">
        <v>555</v>
      </c>
      <c r="B162" s="585" t="s">
        <v>590</v>
      </c>
      <c r="C162" s="558" t="s">
        <v>581</v>
      </c>
      <c r="D162" s="575"/>
      <c r="E162" s="575"/>
      <c r="F162" s="659"/>
    </row>
    <row r="163" spans="1:6">
      <c r="A163" s="125"/>
      <c r="B163" s="126"/>
      <c r="C163" s="126"/>
      <c r="D163" s="61"/>
      <c r="E163" s="61"/>
      <c r="F163" s="664"/>
    </row>
    <row r="164" spans="1:6">
      <c r="A164" s="125"/>
      <c r="B164" s="123">
        <v>32</v>
      </c>
      <c r="C164" s="111" t="s">
        <v>30</v>
      </c>
      <c r="D164" s="64">
        <v>0</v>
      </c>
      <c r="E164" s="64">
        <v>0</v>
      </c>
      <c r="F164" s="665">
        <v>0</v>
      </c>
    </row>
    <row r="165" spans="1:6">
      <c r="A165" s="125"/>
      <c r="B165" s="125"/>
      <c r="C165" s="11"/>
      <c r="D165" s="61"/>
      <c r="E165" s="61"/>
      <c r="F165" s="664"/>
    </row>
    <row r="166" spans="1:6" ht="26.25">
      <c r="A166" s="125"/>
      <c r="B166" s="7">
        <v>42</v>
      </c>
      <c r="C166" s="6" t="s">
        <v>148</v>
      </c>
      <c r="D166" s="64">
        <v>100000</v>
      </c>
      <c r="E166" s="64">
        <v>0</v>
      </c>
      <c r="F166" s="665">
        <v>0</v>
      </c>
    </row>
    <row r="167" spans="1:6" ht="26.25">
      <c r="A167" s="125">
        <v>214</v>
      </c>
      <c r="B167" s="125">
        <v>424</v>
      </c>
      <c r="C167" s="11" t="s">
        <v>460</v>
      </c>
      <c r="D167" s="627">
        <v>100000</v>
      </c>
      <c r="E167" s="679">
        <v>0</v>
      </c>
      <c r="F167" s="664">
        <v>0</v>
      </c>
    </row>
  </sheetData>
  <printOptions horizontalCentered="1"/>
  <pageMargins left="0.25" right="0.25" top="0.75" bottom="0.75" header="0.3" footer="0.3"/>
  <pageSetup paperSize="9" scale="7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58"/>
  <sheetViews>
    <sheetView workbookViewId="0">
      <selection activeCell="B61" sqref="B61"/>
    </sheetView>
  </sheetViews>
  <sheetFormatPr defaultRowHeight="15"/>
  <cols>
    <col min="1" max="1" width="15.5703125" customWidth="1"/>
    <col min="2" max="2" width="9.42578125" customWidth="1"/>
    <col min="3" max="3" width="37.28515625" customWidth="1"/>
    <col min="4" max="4" width="17.7109375" customWidth="1"/>
    <col min="5" max="5" width="19.7109375" customWidth="1"/>
    <col min="6" max="6" width="9.5703125" customWidth="1"/>
  </cols>
  <sheetData>
    <row r="1" spans="1:8" ht="15.75" thickBot="1"/>
    <row r="2" spans="1:8" ht="42" customHeight="1" thickBot="1">
      <c r="A2" s="288" t="s">
        <v>19</v>
      </c>
      <c r="B2" s="288" t="s">
        <v>0</v>
      </c>
      <c r="C2" s="291" t="s">
        <v>20</v>
      </c>
      <c r="D2" s="292" t="s">
        <v>379</v>
      </c>
      <c r="E2" s="292" t="s">
        <v>752</v>
      </c>
      <c r="F2" s="292" t="s">
        <v>707</v>
      </c>
    </row>
    <row r="3" spans="1:8">
      <c r="A3" s="21"/>
      <c r="B3" s="5"/>
      <c r="C3" s="93"/>
      <c r="D3" s="94"/>
      <c r="E3" s="95"/>
      <c r="F3" s="94"/>
    </row>
    <row r="4" spans="1:8" ht="47.45" customHeight="1">
      <c r="A4" s="427"/>
      <c r="B4" s="428"/>
      <c r="C4" s="429" t="s">
        <v>414</v>
      </c>
      <c r="D4" s="430">
        <f>D5</f>
        <v>8950000</v>
      </c>
      <c r="E4" s="430">
        <f>E5</f>
        <v>3014098.44</v>
      </c>
      <c r="F4" s="667">
        <f>E4/D4</f>
        <v>0.33677077541899442</v>
      </c>
    </row>
    <row r="5" spans="1:8" ht="39" customHeight="1">
      <c r="A5" s="131" t="s">
        <v>21</v>
      </c>
      <c r="B5" s="293">
        <v>4005</v>
      </c>
      <c r="C5" s="131" t="s">
        <v>22</v>
      </c>
      <c r="D5" s="294">
        <f>D7</f>
        <v>8950000</v>
      </c>
      <c r="E5" s="294">
        <f>E7</f>
        <v>3014098.44</v>
      </c>
      <c r="F5" s="668">
        <f>E5/D5</f>
        <v>0.33677077541899442</v>
      </c>
    </row>
    <row r="6" spans="1:8" ht="18">
      <c r="A6" s="36"/>
      <c r="B6" s="96"/>
      <c r="C6" s="97"/>
      <c r="D6" s="83"/>
      <c r="E6" s="83"/>
      <c r="F6" s="669"/>
    </row>
    <row r="7" spans="1:8" ht="31.5">
      <c r="A7" s="322" t="s">
        <v>23</v>
      </c>
      <c r="B7" s="323">
        <v>1017</v>
      </c>
      <c r="C7" s="324" t="s">
        <v>24</v>
      </c>
      <c r="D7" s="325">
        <f>D9+D34+D50</f>
        <v>8950000</v>
      </c>
      <c r="E7" s="326">
        <f>E9+E34+E50</f>
        <v>3014098.44</v>
      </c>
      <c r="F7" s="670">
        <f>E7/D7</f>
        <v>0.33677077541899442</v>
      </c>
    </row>
    <row r="8" spans="1:8" ht="15.75">
      <c r="A8" s="32"/>
      <c r="B8" s="45"/>
      <c r="C8" s="32"/>
      <c r="D8" s="24"/>
      <c r="E8" s="98"/>
      <c r="F8" s="657"/>
    </row>
    <row r="9" spans="1:8" ht="32.450000000000003" customHeight="1">
      <c r="A9" s="295" t="s">
        <v>25</v>
      </c>
      <c r="B9" s="296" t="s">
        <v>540</v>
      </c>
      <c r="C9" s="297" t="s">
        <v>553</v>
      </c>
      <c r="D9" s="339">
        <f>D12+D22+D29</f>
        <v>8450000</v>
      </c>
      <c r="E9" s="298">
        <f>E12+E22+E29</f>
        <v>2944594.69</v>
      </c>
      <c r="F9" s="658">
        <f>E9/D9</f>
        <v>0.34847274437869824</v>
      </c>
    </row>
    <row r="10" spans="1:8" ht="29.25" customHeight="1">
      <c r="A10" s="557" t="s">
        <v>555</v>
      </c>
      <c r="B10" s="590" t="s">
        <v>588</v>
      </c>
      <c r="C10" s="558" t="s">
        <v>556</v>
      </c>
      <c r="D10" s="559"/>
      <c r="E10" s="560"/>
      <c r="F10" s="671"/>
      <c r="G10" s="128"/>
      <c r="H10" s="548"/>
    </row>
    <row r="11" spans="1:8" ht="15.75">
      <c r="A11" s="44"/>
      <c r="B11" s="45"/>
      <c r="C11" s="32"/>
      <c r="D11" s="35"/>
      <c r="E11" s="98"/>
      <c r="F11" s="672"/>
    </row>
    <row r="12" spans="1:8">
      <c r="A12" s="75"/>
      <c r="B12" s="142">
        <v>31</v>
      </c>
      <c r="C12" s="6" t="s">
        <v>26</v>
      </c>
      <c r="D12" s="9">
        <f>D13+D16+D19</f>
        <v>8220000</v>
      </c>
      <c r="E12" s="9">
        <f>E13+E16+E19</f>
        <v>2840763.97</v>
      </c>
      <c r="F12" s="673">
        <f>E12/D12</f>
        <v>0.34559172384428227</v>
      </c>
    </row>
    <row r="13" spans="1:8">
      <c r="A13" s="146" t="s">
        <v>627</v>
      </c>
      <c r="B13" s="144">
        <v>311</v>
      </c>
      <c r="C13" s="145" t="s">
        <v>27</v>
      </c>
      <c r="D13" s="61">
        <v>6570000</v>
      </c>
      <c r="E13" s="135">
        <v>2274473.6</v>
      </c>
      <c r="F13" s="664">
        <f>E13/D13</f>
        <v>0.34619080669710806</v>
      </c>
    </row>
    <row r="14" spans="1:8">
      <c r="A14" s="146"/>
      <c r="B14" s="144">
        <v>3111</v>
      </c>
      <c r="C14" s="145" t="s">
        <v>738</v>
      </c>
      <c r="D14" s="61"/>
      <c r="E14" s="135">
        <v>2274473.6</v>
      </c>
      <c r="F14" s="664"/>
    </row>
    <row r="15" spans="1:8">
      <c r="A15" s="146"/>
      <c r="B15" s="144"/>
      <c r="C15" s="145"/>
      <c r="D15" s="61"/>
      <c r="E15" s="135"/>
      <c r="F15" s="664"/>
    </row>
    <row r="16" spans="1:8">
      <c r="A16" s="146" t="s">
        <v>451</v>
      </c>
      <c r="B16" s="144">
        <v>312</v>
      </c>
      <c r="C16" s="11" t="s">
        <v>28</v>
      </c>
      <c r="D16" s="61">
        <v>550000</v>
      </c>
      <c r="E16" s="135">
        <v>191002.23</v>
      </c>
      <c r="F16" s="664">
        <f>E16/D16</f>
        <v>0.34727678181818183</v>
      </c>
    </row>
    <row r="17" spans="1:6">
      <c r="A17" s="146"/>
      <c r="B17" s="144">
        <v>3121</v>
      </c>
      <c r="C17" s="11" t="s">
        <v>28</v>
      </c>
      <c r="D17" s="61"/>
      <c r="E17" s="135">
        <v>191002.23</v>
      </c>
      <c r="F17" s="664"/>
    </row>
    <row r="18" spans="1:6">
      <c r="A18" s="146"/>
      <c r="B18" s="144"/>
      <c r="C18" s="11"/>
      <c r="D18" s="61"/>
      <c r="E18" s="135"/>
      <c r="F18" s="664"/>
    </row>
    <row r="19" spans="1:6">
      <c r="A19" s="146" t="s">
        <v>691</v>
      </c>
      <c r="B19" s="144">
        <v>313</v>
      </c>
      <c r="C19" s="11" t="s">
        <v>29</v>
      </c>
      <c r="D19" s="61">
        <v>1100000</v>
      </c>
      <c r="E19" s="135">
        <v>375288.14</v>
      </c>
      <c r="F19" s="664">
        <f>E19/D19</f>
        <v>0.34117103636363638</v>
      </c>
    </row>
    <row r="20" spans="1:6">
      <c r="A20" s="146"/>
      <c r="B20" s="144">
        <v>3132</v>
      </c>
      <c r="C20" s="11" t="s">
        <v>742</v>
      </c>
      <c r="D20" s="61"/>
      <c r="E20" s="135">
        <v>375288.14</v>
      </c>
      <c r="F20" s="664"/>
    </row>
    <row r="21" spans="1:6" ht="15.75">
      <c r="A21" s="99"/>
      <c r="B21" s="45"/>
      <c r="C21" s="32"/>
      <c r="D21" s="24"/>
      <c r="E21" s="98"/>
      <c r="F21" s="657"/>
    </row>
    <row r="22" spans="1:6">
      <c r="A22" s="146"/>
      <c r="B22" s="142">
        <v>32</v>
      </c>
      <c r="C22" s="6" t="s">
        <v>30</v>
      </c>
      <c r="D22" s="9">
        <v>100000</v>
      </c>
      <c r="E22" s="9">
        <f>E23</f>
        <v>41598.359999999993</v>
      </c>
      <c r="F22" s="673">
        <f>E22/D22</f>
        <v>0.41598359999999995</v>
      </c>
    </row>
    <row r="23" spans="1:6" ht="15" customHeight="1">
      <c r="A23" s="146" t="s">
        <v>692</v>
      </c>
      <c r="B23" s="144">
        <v>321</v>
      </c>
      <c r="C23" s="11" t="s">
        <v>31</v>
      </c>
      <c r="D23" s="61">
        <v>100000</v>
      </c>
      <c r="E23" s="135">
        <f>E24+E25+E26+E27</f>
        <v>41598.359999999993</v>
      </c>
      <c r="F23" s="664">
        <f>E23/D23</f>
        <v>0.41598359999999995</v>
      </c>
    </row>
    <row r="24" spans="1:6" ht="15" customHeight="1">
      <c r="A24" s="146"/>
      <c r="B24" s="144">
        <v>3211</v>
      </c>
      <c r="C24" s="11" t="s">
        <v>753</v>
      </c>
      <c r="D24" s="61"/>
      <c r="E24" s="135">
        <v>7690</v>
      </c>
      <c r="F24" s="664"/>
    </row>
    <row r="25" spans="1:6" ht="27" customHeight="1">
      <c r="A25" s="146"/>
      <c r="B25" s="144">
        <v>3212</v>
      </c>
      <c r="C25" s="11" t="s">
        <v>740</v>
      </c>
      <c r="D25" s="61"/>
      <c r="E25" s="135">
        <v>28757.26</v>
      </c>
      <c r="F25" s="664"/>
    </row>
    <row r="26" spans="1:6" ht="15" customHeight="1">
      <c r="A26" s="146"/>
      <c r="B26" s="144">
        <v>3213</v>
      </c>
      <c r="C26" s="11" t="s">
        <v>754</v>
      </c>
      <c r="D26" s="61"/>
      <c r="E26" s="135">
        <v>2891.1</v>
      </c>
      <c r="F26" s="664"/>
    </row>
    <row r="27" spans="1:6" ht="15.75" customHeight="1">
      <c r="A27" s="146"/>
      <c r="B27" s="144">
        <v>3214</v>
      </c>
      <c r="C27" s="11" t="s">
        <v>708</v>
      </c>
      <c r="D27" s="61"/>
      <c r="E27" s="135">
        <v>2260</v>
      </c>
      <c r="F27" s="664"/>
    </row>
    <row r="28" spans="1:6" ht="15.75" customHeight="1">
      <c r="A28" s="146"/>
      <c r="B28" s="144"/>
      <c r="C28" s="11"/>
      <c r="D28" s="61"/>
      <c r="E28" s="135"/>
      <c r="F28" s="664"/>
    </row>
    <row r="29" spans="1:6">
      <c r="A29" s="146"/>
      <c r="B29" s="142">
        <v>34</v>
      </c>
      <c r="C29" s="6" t="s">
        <v>36</v>
      </c>
      <c r="D29" s="9">
        <v>130000</v>
      </c>
      <c r="E29" s="9">
        <f>E30</f>
        <v>62232.36</v>
      </c>
      <c r="F29" s="673">
        <f>E29/D29</f>
        <v>0.47871046153846153</v>
      </c>
    </row>
    <row r="30" spans="1:6">
      <c r="A30" s="146" t="s">
        <v>693</v>
      </c>
      <c r="B30" s="144">
        <v>343</v>
      </c>
      <c r="C30" s="11" t="s">
        <v>37</v>
      </c>
      <c r="D30" s="61">
        <v>130000</v>
      </c>
      <c r="E30" s="135">
        <f>E31+E32</f>
        <v>62232.36</v>
      </c>
      <c r="F30" s="664">
        <f>E30/D30</f>
        <v>0.47871046153846153</v>
      </c>
    </row>
    <row r="31" spans="1:6" ht="17.25" customHeight="1">
      <c r="A31" s="146"/>
      <c r="B31" s="144">
        <v>3431</v>
      </c>
      <c r="C31" s="11" t="s">
        <v>725</v>
      </c>
      <c r="D31" s="61"/>
      <c r="E31" s="135">
        <v>61166.05</v>
      </c>
      <c r="F31" s="664"/>
    </row>
    <row r="32" spans="1:6" ht="17.25" customHeight="1">
      <c r="A32" s="146"/>
      <c r="B32" s="144">
        <v>3433</v>
      </c>
      <c r="C32" s="11" t="s">
        <v>755</v>
      </c>
      <c r="D32" s="61"/>
      <c r="E32" s="135">
        <v>1066.31</v>
      </c>
      <c r="F32" s="664"/>
    </row>
    <row r="33" spans="1:8" ht="15.75">
      <c r="A33" s="99"/>
      <c r="B33" s="45"/>
      <c r="C33" s="32"/>
      <c r="D33" s="24"/>
      <c r="E33" s="98"/>
      <c r="F33" s="657"/>
    </row>
    <row r="34" spans="1:8" ht="27" customHeight="1">
      <c r="A34" s="295" t="s">
        <v>25</v>
      </c>
      <c r="B34" s="296" t="s">
        <v>541</v>
      </c>
      <c r="C34" s="297" t="s">
        <v>38</v>
      </c>
      <c r="D34" s="298">
        <f>D41</f>
        <v>350000</v>
      </c>
      <c r="E34" s="298">
        <f>E37+E41</f>
        <v>62500</v>
      </c>
      <c r="F34" s="662">
        <f>E34/D34</f>
        <v>0.17857142857142858</v>
      </c>
    </row>
    <row r="35" spans="1:8" ht="29.25" customHeight="1">
      <c r="A35" s="557" t="s">
        <v>555</v>
      </c>
      <c r="B35" s="590" t="s">
        <v>588</v>
      </c>
      <c r="C35" s="558" t="s">
        <v>556</v>
      </c>
      <c r="D35" s="559"/>
      <c r="E35" s="560"/>
      <c r="F35" s="671"/>
      <c r="G35" s="128"/>
      <c r="H35" s="548"/>
    </row>
    <row r="36" spans="1:8" ht="18" customHeight="1">
      <c r="A36" s="649"/>
      <c r="B36" s="650"/>
      <c r="C36" s="577"/>
      <c r="D36" s="578"/>
      <c r="E36" s="572"/>
      <c r="F36" s="674"/>
      <c r="G36" s="128"/>
      <c r="H36" s="548"/>
    </row>
    <row r="37" spans="1:8" ht="17.25" customHeight="1">
      <c r="A37" s="367"/>
      <c r="B37" s="653" t="s">
        <v>86</v>
      </c>
      <c r="C37" s="311" t="s">
        <v>30</v>
      </c>
      <c r="D37" s="284">
        <v>0</v>
      </c>
      <c r="E37" s="312">
        <f>E38</f>
        <v>6000</v>
      </c>
      <c r="F37" s="675">
        <v>0</v>
      </c>
      <c r="G37" s="128"/>
      <c r="H37" s="548"/>
    </row>
    <row r="38" spans="1:8" ht="15" customHeight="1">
      <c r="A38" s="651"/>
      <c r="B38" s="652" t="s">
        <v>756</v>
      </c>
      <c r="C38" s="286" t="s">
        <v>35</v>
      </c>
      <c r="D38" s="287">
        <v>0</v>
      </c>
      <c r="E38" s="359">
        <v>6000</v>
      </c>
      <c r="F38" s="676">
        <v>0</v>
      </c>
      <c r="G38" s="128"/>
      <c r="H38" s="548"/>
    </row>
    <row r="39" spans="1:8" ht="16.5" customHeight="1">
      <c r="A39" s="651"/>
      <c r="B39" s="652" t="s">
        <v>757</v>
      </c>
      <c r="C39" s="286" t="s">
        <v>35</v>
      </c>
      <c r="D39" s="287"/>
      <c r="E39" s="359">
        <v>6000</v>
      </c>
      <c r="F39" s="676"/>
      <c r="G39" s="128"/>
      <c r="H39" s="548"/>
    </row>
    <row r="40" spans="1:8" ht="16.5" customHeight="1">
      <c r="A40" s="649"/>
      <c r="B40" s="650"/>
      <c r="C40" s="577"/>
      <c r="D40" s="578"/>
      <c r="E40" s="572"/>
      <c r="F40" s="674"/>
      <c r="G40" s="128"/>
      <c r="H40" s="548"/>
    </row>
    <row r="41" spans="1:8">
      <c r="A41" s="146"/>
      <c r="B41" s="142">
        <v>38</v>
      </c>
      <c r="C41" s="6" t="s">
        <v>40</v>
      </c>
      <c r="D41" s="9">
        <f>D48</f>
        <v>350000</v>
      </c>
      <c r="E41" s="9">
        <f>E42+E45+E48</f>
        <v>56500</v>
      </c>
      <c r="F41" s="673">
        <f>E41/D41</f>
        <v>0.16142857142857142</v>
      </c>
    </row>
    <row r="42" spans="1:8">
      <c r="A42" s="146"/>
      <c r="B42" s="654">
        <v>381</v>
      </c>
      <c r="C42" s="12" t="s">
        <v>41</v>
      </c>
      <c r="D42" s="135">
        <v>0</v>
      </c>
      <c r="E42" s="135">
        <v>41500</v>
      </c>
      <c r="F42" s="677">
        <v>0</v>
      </c>
    </row>
    <row r="43" spans="1:8">
      <c r="A43" s="146"/>
      <c r="B43" s="654">
        <v>3811</v>
      </c>
      <c r="C43" s="12" t="s">
        <v>728</v>
      </c>
      <c r="D43" s="135"/>
      <c r="E43" s="135">
        <v>41500</v>
      </c>
      <c r="F43" s="677"/>
    </row>
    <row r="44" spans="1:8">
      <c r="A44" s="146"/>
      <c r="B44" s="654"/>
      <c r="C44" s="12"/>
      <c r="D44" s="135"/>
      <c r="E44" s="135"/>
      <c r="F44" s="677"/>
    </row>
    <row r="45" spans="1:8">
      <c r="A45" s="146"/>
      <c r="B45" s="654">
        <v>383</v>
      </c>
      <c r="C45" s="12" t="s">
        <v>676</v>
      </c>
      <c r="D45" s="135">
        <v>0</v>
      </c>
      <c r="E45" s="135">
        <v>15000</v>
      </c>
      <c r="F45" s="677">
        <v>0</v>
      </c>
    </row>
    <row r="46" spans="1:8">
      <c r="A46" s="146"/>
      <c r="B46" s="654">
        <v>3831</v>
      </c>
      <c r="C46" s="12" t="s">
        <v>758</v>
      </c>
      <c r="D46" s="135"/>
      <c r="E46" s="135">
        <v>15000</v>
      </c>
      <c r="F46" s="677"/>
    </row>
    <row r="47" spans="1:8">
      <c r="A47" s="146"/>
      <c r="B47" s="654"/>
      <c r="C47" s="12"/>
      <c r="D47" s="135"/>
      <c r="E47" s="135"/>
      <c r="F47" s="677"/>
    </row>
    <row r="48" spans="1:8">
      <c r="A48" s="146" t="s">
        <v>694</v>
      </c>
      <c r="B48" s="144">
        <v>385</v>
      </c>
      <c r="C48" s="11" t="s">
        <v>189</v>
      </c>
      <c r="D48" s="76">
        <v>350000</v>
      </c>
      <c r="E48" s="135">
        <v>0</v>
      </c>
      <c r="F48" s="678">
        <v>0</v>
      </c>
    </row>
    <row r="49" spans="1:8">
      <c r="A49" s="125"/>
      <c r="B49" s="126"/>
      <c r="C49" s="126"/>
      <c r="D49" s="194"/>
      <c r="E49" s="194"/>
      <c r="F49" s="664"/>
    </row>
    <row r="50" spans="1:8" ht="31.5" customHeight="1">
      <c r="A50" s="336" t="s">
        <v>25</v>
      </c>
      <c r="B50" s="336" t="s">
        <v>542</v>
      </c>
      <c r="C50" s="231" t="s">
        <v>705</v>
      </c>
      <c r="D50" s="337">
        <v>150000</v>
      </c>
      <c r="E50" s="337">
        <v>7003.75</v>
      </c>
      <c r="F50" s="666">
        <f>E50/D50</f>
        <v>4.6691666666666666E-2</v>
      </c>
    </row>
    <row r="51" spans="1:8" ht="29.25" customHeight="1">
      <c r="A51" s="557" t="s">
        <v>555</v>
      </c>
      <c r="B51" s="590" t="s">
        <v>588</v>
      </c>
      <c r="C51" s="558" t="s">
        <v>556</v>
      </c>
      <c r="D51" s="559"/>
      <c r="E51" s="560"/>
      <c r="F51" s="671"/>
      <c r="G51" s="128"/>
      <c r="H51" s="548"/>
    </row>
    <row r="52" spans="1:8">
      <c r="A52" s="125"/>
      <c r="B52" s="126"/>
      <c r="C52" s="126"/>
      <c r="D52" s="194"/>
      <c r="E52" s="194"/>
      <c r="F52" s="664"/>
    </row>
    <row r="53" spans="1:8" ht="18" customHeight="1">
      <c r="A53" s="123"/>
      <c r="B53" s="123">
        <v>32</v>
      </c>
      <c r="C53" s="124" t="s">
        <v>30</v>
      </c>
      <c r="D53" s="193">
        <f>D54+D57</f>
        <v>150000</v>
      </c>
      <c r="E53" s="193">
        <f>E54+E57</f>
        <v>7003.75</v>
      </c>
      <c r="F53" s="665">
        <f>F50</f>
        <v>4.6691666666666666E-2</v>
      </c>
    </row>
    <row r="54" spans="1:8" ht="18" customHeight="1">
      <c r="A54" s="125">
        <v>221</v>
      </c>
      <c r="B54" s="125">
        <v>323</v>
      </c>
      <c r="C54" s="126" t="s">
        <v>33</v>
      </c>
      <c r="D54" s="194">
        <v>150000</v>
      </c>
      <c r="E54" s="194">
        <v>0</v>
      </c>
      <c r="F54" s="664">
        <v>0</v>
      </c>
    </row>
    <row r="55" spans="1:8">
      <c r="A55" s="126"/>
      <c r="B55" s="125">
        <v>3292</v>
      </c>
      <c r="C55" s="126" t="s">
        <v>759</v>
      </c>
      <c r="D55" s="194"/>
      <c r="E55" s="194">
        <v>0</v>
      </c>
      <c r="F55" s="664"/>
    </row>
    <row r="56" spans="1:8">
      <c r="A56" s="126"/>
      <c r="B56" s="126"/>
      <c r="C56" s="126"/>
      <c r="D56" s="194"/>
      <c r="E56" s="194"/>
      <c r="F56" s="194"/>
    </row>
    <row r="57" spans="1:8">
      <c r="A57" s="126"/>
      <c r="B57" s="125">
        <v>329</v>
      </c>
      <c r="C57" s="126" t="s">
        <v>35</v>
      </c>
      <c r="D57" s="194">
        <v>0</v>
      </c>
      <c r="E57" s="194">
        <v>7003.75</v>
      </c>
      <c r="F57" s="664">
        <v>0</v>
      </c>
    </row>
    <row r="58" spans="1:8">
      <c r="A58" s="126"/>
      <c r="B58" s="125">
        <v>3292</v>
      </c>
      <c r="C58" s="126" t="s">
        <v>759</v>
      </c>
      <c r="D58" s="194"/>
      <c r="E58" s="194">
        <v>7003.75</v>
      </c>
      <c r="F58" s="194"/>
    </row>
  </sheetData>
  <pageMargins left="0.25" right="0.25" top="0.75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10</vt:i4>
      </vt:variant>
    </vt:vector>
  </HeadingPairs>
  <TitlesOfParts>
    <vt:vector size="10" baseType="lpstr">
      <vt:lpstr>Naslovna</vt:lpstr>
      <vt:lpstr>Prihodi</vt:lpstr>
      <vt:lpstr>Rashodi</vt:lpstr>
      <vt:lpstr>Funk. klasifikacija</vt:lpstr>
      <vt:lpstr>Racun financiranja</vt:lpstr>
      <vt:lpstr>razdjel 1</vt:lpstr>
      <vt:lpstr>razdjel 2</vt:lpstr>
      <vt:lpstr>razdjel 3</vt:lpstr>
      <vt:lpstr>razdjel 4</vt:lpstr>
      <vt:lpstr>razdjel 5</vt:lpstr>
    </vt:vector>
  </TitlesOfParts>
  <Company>Grad Sinj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Jasna</dc:creator>
  <cp:lastModifiedBy>Jasna</cp:lastModifiedBy>
  <cp:lastPrinted>2022-11-23T12:34:17Z</cp:lastPrinted>
  <dcterms:created xsi:type="dcterms:W3CDTF">2015-11-19T10:48:22Z</dcterms:created>
  <dcterms:modified xsi:type="dcterms:W3CDTF">2022-11-23T13:42:14Z</dcterms:modified>
</cp:coreProperties>
</file>